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INAS\REPORTE FINAL\"/>
    </mc:Choice>
  </mc:AlternateContent>
  <xr:revisionPtr revIDLastSave="0" documentId="13_ncr:1_{7D639520-F404-4FF3-94EA-2616592459D0}" xr6:coauthVersionLast="46" xr6:coauthVersionMax="46" xr10:uidLastSave="{00000000-0000-0000-0000-000000000000}"/>
  <bookViews>
    <workbookView xWindow="-120" yWindow="-120" windowWidth="29040" windowHeight="15840" tabRatio="619" activeTab="3" xr2:uid="{00000000-000D-0000-FFFF-FFFF00000000}"/>
  </bookViews>
  <sheets>
    <sheet name="PlantillaTotalUsos" sheetId="5" r:id="rId1"/>
    <sheet name="PlantillaMetasRecursosAPSB" sheetId="4" r:id="rId2"/>
    <sheet name="PlantillaFuentes" sheetId="3" r:id="rId3"/>
    <sheet name="PlantillaMetasLineaBaseAPSB" sheetId="9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9" l="1"/>
  <c r="L4" i="9" s="1"/>
  <c r="L5" i="9" s="1"/>
  <c r="L6" i="9" s="1"/>
  <c r="C4" i="4" l="1"/>
  <c r="C7" i="4"/>
  <c r="C11" i="4"/>
  <c r="C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<sst xmlns="http://schemas.openxmlformats.org/spreadsheetml/2006/main" count="180" uniqueCount="90">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</sst>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164" formatCode="0.0"/>
    <numFmt numFmtId="165" formatCode="0.000"/>
    <numFmt numFmtId="166" formatCode="0.00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Alignment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2" fontId="0" fillId="0" borderId="0" xfId="2" applyFont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9" fontId="0" fillId="0" borderId="0" xfId="0" applyNumberFormat="1"/>
    <xf numFmtId="0" fontId="0" fillId="0" borderId="0" xfId="0" applyFill="1"/>
    <xf numFmtId="1" fontId="0" fillId="0" borderId="1" xfId="0" applyNumberFormat="1" applyFill="1" applyBorder="1"/>
    <xf numFmtId="164" fontId="0" fillId="0" borderId="1" xfId="0" applyNumberFormat="1" applyFill="1" applyBorder="1"/>
    <xf numFmtId="2" fontId="0" fillId="0" borderId="1" xfId="0" applyNumberFormat="1" applyFill="1" applyBorder="1"/>
    <xf numFmtId="164" fontId="0" fillId="0" borderId="1" xfId="3" applyNumberFormat="1" applyFont="1" applyFill="1" applyBorder="1"/>
    <xf numFmtId="164" fontId="0" fillId="0" borderId="1" xfId="1" applyNumberFormat="1" applyFont="1" applyFill="1" applyBorder="1"/>
    <xf numFmtId="165" fontId="0" fillId="0" borderId="1" xfId="0" applyNumberFormat="1" applyFill="1" applyBorder="1"/>
    <xf numFmtId="166" fontId="0" fillId="0" borderId="1" xfId="0" applyNumberFormat="1" applyFill="1" applyBorder="1"/>
    <xf numFmtId="1" fontId="0" fillId="0" borderId="1" xfId="2" applyNumberFormat="1" applyFont="1" applyFill="1" applyBorder="1"/>
    <xf numFmtId="1" fontId="0" fillId="0" borderId="1" xfId="0" applyNumberFormat="1" applyBorder="1" applyAlignment="1">
      <alignment horizontal="right" vertical="center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5128" name="AutoShape 8">
          <a:extLst>
            <a:ext uri="{FF2B5EF4-FFF2-40B4-BE49-F238E27FC236}">
              <a16:creationId xmlns:a16="http://schemas.microsoft.com/office/drawing/2014/main" id="{D20A70A1-D5A7-4498-8F20-5958817B46EE}"/>
            </a:ext>
          </a:extLst>
        </xdr:cNvPr>
        <xdr:cNvSpPr>
          <a:spLocks noChangeAspect="1" noChangeArrowheads="1"/>
        </xdr:cNvSpPr>
      </xdr:nvSpPr>
      <xdr:spPr bwMode="auto">
        <a:xfrm>
          <a:off x="6686550" y="387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5129" name="AutoShape 9">
          <a:extLst>
            <a:ext uri="{FF2B5EF4-FFF2-40B4-BE49-F238E27FC236}">
              <a16:creationId xmlns:a16="http://schemas.microsoft.com/office/drawing/2014/main" id="{EE20276B-10E9-4D35-8196-3EA87635C3E8}"/>
            </a:ext>
          </a:extLst>
        </xdr:cNvPr>
        <xdr:cNvSpPr>
          <a:spLocks noChangeAspect="1" noChangeArrowheads="1"/>
        </xdr:cNvSpPr>
      </xdr:nvSpPr>
      <xdr:spPr bwMode="auto">
        <a:xfrm>
          <a:off x="668655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FFCB751-3959-4717-9576-84D58A1E675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Normal="100" workbookViewId="0">
      <selection activeCell="D19" sqref="D19"/>
    </sheetView>
  </sheetViews>
  <sheetFormatPr baseColWidth="10" defaultColWidth="9.28515625" defaultRowHeight="15" x14ac:dyDescent="0.25"/>
  <cols>
    <col min="1" max="1" width="68" style="6" bestFit="1" customWidth="1"/>
    <col min="2" max="2" width="16.7109375" bestFit="1" customWidth="1"/>
    <col min="3" max="5" width="15.57031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s="14" t="s">
        <v>35</v>
      </c>
      <c r="B2" s="27">
        <v>0</v>
      </c>
      <c r="C2" s="27">
        <v>0</v>
      </c>
      <c r="D2" s="27">
        <v>0</v>
      </c>
      <c r="E2" s="27">
        <v>0</v>
      </c>
      <c r="F2" s="15" t="s">
        <v>89</v>
      </c>
      <c r="G2" s="15" t="s">
        <v>89</v>
      </c>
      <c r="H2" s="11" t="s">
        <v>89</v>
      </c>
    </row>
    <row r="3" spans="1:8" x14ac:dyDescent="0.25">
      <c r="A3" s="16" t="s">
        <v>36</v>
      </c>
      <c r="B3" s="26">
        <v>3200491764</v>
      </c>
      <c r="C3" s="26">
        <v>1889219721.2399998</v>
      </c>
      <c r="D3" s="26">
        <v>1955342411.4833996</v>
      </c>
      <c r="E3" s="26">
        <v>2023779395.8853185</v>
      </c>
      <c r="F3" s="16" t="s">
        <v>56</v>
      </c>
      <c r="G3" s="16" t="s">
        <v>57</v>
      </c>
      <c r="H3" t="s">
        <v>54</v>
      </c>
    </row>
    <row r="4" spans="1:8" x14ac:dyDescent="0.25">
      <c r="A4" s="16" t="s">
        <v>37</v>
      </c>
      <c r="B4" s="26">
        <v>1407696456</v>
      </c>
      <c r="C4" s="26">
        <v>841351163.62499988</v>
      </c>
      <c r="D4" s="26">
        <v>870798454.35187483</v>
      </c>
      <c r="E4" s="26">
        <v>901276400.25419033</v>
      </c>
      <c r="F4" s="16" t="s">
        <v>56</v>
      </c>
      <c r="G4" s="16" t="s">
        <v>57</v>
      </c>
      <c r="H4" t="s">
        <v>54</v>
      </c>
    </row>
    <row r="5" spans="1:8" x14ac:dyDescent="0.25">
      <c r="A5" s="16" t="s">
        <v>38</v>
      </c>
      <c r="B5" s="26">
        <v>1181449011</v>
      </c>
      <c r="C5" s="26">
        <v>1222799726.385</v>
      </c>
      <c r="D5" s="26">
        <v>1265597716.8084748</v>
      </c>
      <c r="E5" s="26">
        <v>1309893636.8967712</v>
      </c>
      <c r="F5" s="16" t="s">
        <v>56</v>
      </c>
      <c r="G5" s="16" t="s">
        <v>57</v>
      </c>
      <c r="H5" t="s">
        <v>54</v>
      </c>
    </row>
    <row r="6" spans="1:8" x14ac:dyDescent="0.25">
      <c r="A6" s="16" t="s">
        <v>39</v>
      </c>
      <c r="B6" s="26">
        <v>4321733363.25</v>
      </c>
      <c r="C6" s="26">
        <v>4321733363.25</v>
      </c>
      <c r="D6" s="26">
        <v>4321733363.25</v>
      </c>
      <c r="E6" s="26">
        <v>4321733363.25</v>
      </c>
      <c r="F6" s="16" t="s">
        <v>50</v>
      </c>
      <c r="G6" s="16"/>
    </row>
    <row r="7" spans="1:8" x14ac:dyDescent="0.25">
      <c r="A7" s="13" t="s">
        <v>40</v>
      </c>
      <c r="B7" s="26">
        <v>1207000000</v>
      </c>
      <c r="C7" s="26">
        <v>1207000000</v>
      </c>
      <c r="D7" s="26">
        <v>1207000000</v>
      </c>
      <c r="E7" s="26">
        <v>1207000000</v>
      </c>
      <c r="F7" s="16" t="s">
        <v>59</v>
      </c>
      <c r="G7" s="16"/>
    </row>
    <row r="8" spans="1:8" x14ac:dyDescent="0.25">
      <c r="A8" s="13" t="s">
        <v>41</v>
      </c>
      <c r="B8" s="26">
        <v>840000000</v>
      </c>
      <c r="C8" s="26">
        <v>840000000</v>
      </c>
      <c r="D8" s="26">
        <v>840000000</v>
      </c>
      <c r="E8" s="26">
        <v>840000000</v>
      </c>
      <c r="F8" s="16" t="s">
        <v>60</v>
      </c>
      <c r="G8" s="16"/>
    </row>
    <row r="9" spans="1:8" x14ac:dyDescent="0.25">
      <c r="A9" s="13" t="s">
        <v>42</v>
      </c>
      <c r="B9" s="26">
        <v>253060000</v>
      </c>
      <c r="C9" s="26">
        <v>261917099.99999997</v>
      </c>
      <c r="D9" s="26">
        <v>271084198.49999994</v>
      </c>
      <c r="E9" s="26">
        <v>280572145.44749993</v>
      </c>
      <c r="F9" s="16" t="s">
        <v>61</v>
      </c>
      <c r="G9" s="16"/>
    </row>
    <row r="10" spans="1:8" x14ac:dyDescent="0.25">
      <c r="A10" s="13" t="s">
        <v>43</v>
      </c>
      <c r="B10" s="26">
        <v>0</v>
      </c>
      <c r="C10" s="19">
        <v>0</v>
      </c>
      <c r="D10" s="19">
        <v>0</v>
      </c>
      <c r="E10" s="19">
        <v>0</v>
      </c>
      <c r="F10" s="16" t="s">
        <v>89</v>
      </c>
      <c r="G10" s="16" t="s">
        <v>89</v>
      </c>
      <c r="H10" t="s">
        <v>89</v>
      </c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="90" zoomScaleNormal="90" workbookViewId="0">
      <selection activeCell="F15" sqref="F15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6" max="6" width="16.42578125" bestFit="1" customWidth="1"/>
  </cols>
  <sheetData>
    <row r="1" spans="1:6" ht="45.4" customHeight="1" x14ac:dyDescent="0.25">
      <c r="A1" s="1" t="s">
        <v>4</v>
      </c>
      <c r="B1" s="1" t="s">
        <v>5</v>
      </c>
      <c r="C1" s="4" t="s">
        <v>6</v>
      </c>
    </row>
    <row r="2" spans="1:6" x14ac:dyDescent="0.25">
      <c r="A2" s="13" t="s">
        <v>62</v>
      </c>
      <c r="B2" s="13" t="s">
        <v>63</v>
      </c>
      <c r="C2" s="26">
        <v>1248422305</v>
      </c>
      <c r="D2" s="18"/>
      <c r="F2" s="12"/>
    </row>
    <row r="3" spans="1:6" x14ac:dyDescent="0.25">
      <c r="A3" s="13" t="s">
        <v>64</v>
      </c>
      <c r="B3" s="16" t="s">
        <v>65</v>
      </c>
      <c r="C3" s="26">
        <v>2900000000</v>
      </c>
      <c r="D3" s="18"/>
      <c r="F3" s="12"/>
    </row>
    <row r="4" spans="1:6" x14ac:dyDescent="0.25">
      <c r="A4" s="13" t="s">
        <v>64</v>
      </c>
      <c r="B4" s="16" t="s">
        <v>66</v>
      </c>
      <c r="C4" s="26">
        <f>3000000000</f>
        <v>3000000000</v>
      </c>
      <c r="D4" s="18"/>
    </row>
    <row r="5" spans="1:6" x14ac:dyDescent="0.25">
      <c r="A5" s="13" t="s">
        <v>64</v>
      </c>
      <c r="B5" s="16" t="s">
        <v>67</v>
      </c>
      <c r="C5" s="26">
        <v>3400000000</v>
      </c>
      <c r="D5" s="18"/>
    </row>
    <row r="6" spans="1:6" x14ac:dyDescent="0.25">
      <c r="A6" s="13" t="s">
        <v>64</v>
      </c>
      <c r="B6" s="16" t="s">
        <v>68</v>
      </c>
      <c r="C6" s="19">
        <v>0</v>
      </c>
      <c r="D6" s="18"/>
    </row>
    <row r="7" spans="1:6" x14ac:dyDescent="0.25">
      <c r="A7" s="13" t="s">
        <v>69</v>
      </c>
      <c r="B7" s="16" t="s">
        <v>70</v>
      </c>
      <c r="C7" s="26">
        <f>4027968120+3675797107+7197432826+10970080606+9310766654+2539629053+3794220283</f>
        <v>41515894649</v>
      </c>
      <c r="D7" s="18"/>
    </row>
    <row r="8" spans="1:6" x14ac:dyDescent="0.25">
      <c r="A8" s="13" t="s">
        <v>69</v>
      </c>
      <c r="B8" s="16" t="s">
        <v>71</v>
      </c>
      <c r="C8" s="26">
        <v>787700000</v>
      </c>
      <c r="D8" s="18"/>
    </row>
    <row r="9" spans="1:6" x14ac:dyDescent="0.25">
      <c r="A9" s="13" t="s">
        <v>62</v>
      </c>
      <c r="B9" s="16" t="s">
        <v>72</v>
      </c>
      <c r="C9" s="19">
        <v>0</v>
      </c>
      <c r="D9" s="18"/>
      <c r="E9" s="17"/>
    </row>
    <row r="10" spans="1:6" x14ac:dyDescent="0.25">
      <c r="A10" s="13" t="s">
        <v>62</v>
      </c>
      <c r="B10" s="16" t="s">
        <v>73</v>
      </c>
      <c r="C10" s="19">
        <v>0</v>
      </c>
      <c r="D10" s="18"/>
      <c r="E10" s="17"/>
    </row>
    <row r="11" spans="1:6" x14ac:dyDescent="0.25">
      <c r="A11" s="13" t="s">
        <v>64</v>
      </c>
      <c r="B11" s="16" t="s">
        <v>74</v>
      </c>
      <c r="C11" s="26">
        <f>7500000000+4800000000</f>
        <v>12300000000</v>
      </c>
      <c r="D11" s="18"/>
    </row>
    <row r="12" spans="1:6" x14ac:dyDescent="0.25">
      <c r="A12" s="13" t="s">
        <v>75</v>
      </c>
      <c r="B12" s="16" t="s">
        <v>76</v>
      </c>
      <c r="C12" s="19">
        <v>0</v>
      </c>
      <c r="D12" s="18"/>
    </row>
    <row r="13" spans="1:6" x14ac:dyDescent="0.25">
      <c r="A13" s="13" t="s">
        <v>75</v>
      </c>
      <c r="B13" s="16" t="s">
        <v>77</v>
      </c>
      <c r="C13" s="19">
        <v>0</v>
      </c>
      <c r="D13" s="18"/>
    </row>
    <row r="14" spans="1:6" x14ac:dyDescent="0.25">
      <c r="A14" s="13" t="s">
        <v>75</v>
      </c>
      <c r="B14" s="13" t="s">
        <v>78</v>
      </c>
      <c r="C14" s="26">
        <v>1422874584</v>
      </c>
      <c r="D14" s="18"/>
    </row>
    <row r="15" spans="1:6" x14ac:dyDescent="0.25">
      <c r="A15" s="13" t="s">
        <v>75</v>
      </c>
      <c r="B15" s="13" t="s">
        <v>79</v>
      </c>
      <c r="C15" s="26">
        <v>8188000000</v>
      </c>
      <c r="D15" s="18"/>
    </row>
    <row r="16" spans="1:6" x14ac:dyDescent="0.25">
      <c r="A16" s="13" t="s">
        <v>75</v>
      </c>
      <c r="B16" s="13" t="s">
        <v>80</v>
      </c>
      <c r="C16" s="26">
        <v>844626911</v>
      </c>
      <c r="D16" s="18"/>
    </row>
    <row r="17" spans="1:4" x14ac:dyDescent="0.25">
      <c r="A17" s="13" t="s">
        <v>75</v>
      </c>
      <c r="B17" s="13" t="s">
        <v>81</v>
      </c>
      <c r="C17" s="26">
        <v>76980000000</v>
      </c>
      <c r="D17" s="18"/>
    </row>
    <row r="18" spans="1:4" x14ac:dyDescent="0.25">
      <c r="A18" s="13" t="s">
        <v>62</v>
      </c>
      <c r="B18" s="13" t="s">
        <v>82</v>
      </c>
      <c r="C18" s="26">
        <v>900000000</v>
      </c>
      <c r="D18" s="18"/>
    </row>
    <row r="19" spans="1:4" x14ac:dyDescent="0.25">
      <c r="A19" s="13" t="s">
        <v>69</v>
      </c>
      <c r="B19" s="13" t="s">
        <v>83</v>
      </c>
      <c r="C19" s="26">
        <f>10000000000+9000000000</f>
        <v>19000000000</v>
      </c>
      <c r="D19" s="18"/>
    </row>
  </sheetData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85" zoomScaleNormal="85" workbookViewId="0">
      <selection activeCell="C29" sqref="C29"/>
    </sheetView>
  </sheetViews>
  <sheetFormatPr baseColWidth="10" defaultColWidth="9.28515625" defaultRowHeight="15" x14ac:dyDescent="0.25"/>
  <cols>
    <col min="1" max="1" width="138.7109375" style="6" bestFit="1" customWidth="1"/>
    <col min="2" max="3" width="18.7109375" bestFit="1" customWidth="1"/>
    <col min="4" max="5" width="19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6" t="s">
        <v>44</v>
      </c>
      <c r="B2" s="26">
        <v>0</v>
      </c>
      <c r="C2" s="26">
        <v>0</v>
      </c>
      <c r="D2" s="26">
        <v>0</v>
      </c>
      <c r="E2" s="26">
        <v>0</v>
      </c>
    </row>
    <row r="3" spans="1:5" x14ac:dyDescent="0.25">
      <c r="A3" s="16" t="s">
        <v>45</v>
      </c>
      <c r="B3" s="26">
        <v>0</v>
      </c>
      <c r="C3" s="26">
        <v>0</v>
      </c>
      <c r="D3" s="26">
        <v>0</v>
      </c>
      <c r="E3" s="26">
        <v>0</v>
      </c>
    </row>
    <row r="4" spans="1:5" x14ac:dyDescent="0.25">
      <c r="A4" s="16" t="s">
        <v>46</v>
      </c>
      <c r="B4" s="26">
        <v>0</v>
      </c>
      <c r="C4" s="26">
        <v>0</v>
      </c>
      <c r="D4" s="26">
        <v>0</v>
      </c>
      <c r="E4" s="26">
        <v>0</v>
      </c>
    </row>
    <row r="5" spans="1:5" x14ac:dyDescent="0.25">
      <c r="A5" s="16" t="s">
        <v>47</v>
      </c>
      <c r="B5" s="26">
        <v>0</v>
      </c>
      <c r="C5" s="26">
        <v>0</v>
      </c>
      <c r="D5" s="26">
        <v>0</v>
      </c>
      <c r="E5" s="26">
        <v>0</v>
      </c>
    </row>
    <row r="6" spans="1:5" x14ac:dyDescent="0.25">
      <c r="A6" s="16" t="s">
        <v>48</v>
      </c>
      <c r="B6" s="26">
        <v>0</v>
      </c>
      <c r="C6" s="26">
        <v>0</v>
      </c>
      <c r="D6" s="26">
        <v>0</v>
      </c>
      <c r="E6" s="26">
        <v>0</v>
      </c>
    </row>
    <row r="7" spans="1:5" x14ac:dyDescent="0.25">
      <c r="A7" s="16" t="s">
        <v>49</v>
      </c>
      <c r="B7" s="26">
        <v>0</v>
      </c>
      <c r="C7" s="26">
        <v>0</v>
      </c>
      <c r="D7" s="26">
        <v>0</v>
      </c>
      <c r="E7" s="26">
        <v>0</v>
      </c>
    </row>
    <row r="8" spans="1:5" x14ac:dyDescent="0.25">
      <c r="A8" s="16" t="s">
        <v>50</v>
      </c>
      <c r="B8" s="26">
        <v>4321733363.25</v>
      </c>
      <c r="C8" s="26">
        <v>4321733363.25</v>
      </c>
      <c r="D8" s="26">
        <v>4321733363.25</v>
      </c>
      <c r="E8" s="26">
        <v>4321733363.25</v>
      </c>
    </row>
    <row r="9" spans="1:5" x14ac:dyDescent="0.25">
      <c r="A9" s="16" t="s">
        <v>51</v>
      </c>
      <c r="B9" s="26">
        <v>0</v>
      </c>
      <c r="C9" s="26">
        <v>0</v>
      </c>
      <c r="D9" s="26">
        <v>0</v>
      </c>
      <c r="E9" s="26">
        <v>0</v>
      </c>
    </row>
    <row r="10" spans="1:5" x14ac:dyDescent="0.25">
      <c r="A10" s="16" t="s">
        <v>52</v>
      </c>
      <c r="B10" s="26">
        <v>0</v>
      </c>
      <c r="C10" s="26">
        <v>0</v>
      </c>
      <c r="D10" s="26">
        <v>0</v>
      </c>
      <c r="E10" s="26">
        <v>0</v>
      </c>
    </row>
    <row r="11" spans="1:5" x14ac:dyDescent="0.25">
      <c r="A11" s="16" t="s">
        <v>53</v>
      </c>
      <c r="B11" s="26">
        <v>0</v>
      </c>
      <c r="C11" s="26">
        <v>0</v>
      </c>
      <c r="D11" s="26">
        <v>0</v>
      </c>
      <c r="E11" s="26">
        <v>0</v>
      </c>
    </row>
    <row r="12" spans="1:5" x14ac:dyDescent="0.25">
      <c r="A12" s="16" t="s">
        <v>54</v>
      </c>
      <c r="B12" s="26">
        <v>2032132869</v>
      </c>
      <c r="C12" s="26">
        <v>64353596.579999998</v>
      </c>
      <c r="D12" s="26">
        <v>66605972.460299991</v>
      </c>
      <c r="E12" s="26">
        <v>68937181.496410489</v>
      </c>
    </row>
    <row r="13" spans="1:5" x14ac:dyDescent="0.25">
      <c r="A13" s="16" t="s">
        <v>55</v>
      </c>
      <c r="B13" s="26">
        <v>0</v>
      </c>
      <c r="C13" s="26">
        <v>0</v>
      </c>
      <c r="D13" s="26">
        <v>0</v>
      </c>
      <c r="E13" s="26">
        <v>0</v>
      </c>
    </row>
    <row r="14" spans="1:5" x14ac:dyDescent="0.25">
      <c r="A14" s="16" t="s">
        <v>56</v>
      </c>
      <c r="B14" s="26">
        <v>1477185415</v>
      </c>
      <c r="C14" s="26">
        <v>1528886904.5249999</v>
      </c>
      <c r="D14" s="26">
        <v>1582397946.1833746</v>
      </c>
      <c r="E14" s="26">
        <v>1637781874.2997925</v>
      </c>
    </row>
    <row r="15" spans="1:5" x14ac:dyDescent="0.25">
      <c r="A15" s="16" t="s">
        <v>57</v>
      </c>
      <c r="B15" s="26">
        <v>2279854392</v>
      </c>
      <c r="C15" s="26">
        <v>2359649295.7199998</v>
      </c>
      <c r="D15" s="26">
        <v>2442237021.0701995</v>
      </c>
      <c r="E15" s="26">
        <v>2527715316.8076563</v>
      </c>
    </row>
    <row r="16" spans="1:5" x14ac:dyDescent="0.25">
      <c r="A16" s="16" t="s">
        <v>58</v>
      </c>
      <c r="B16" s="26">
        <v>0</v>
      </c>
      <c r="C16" s="26">
        <v>0</v>
      </c>
      <c r="D16" s="26">
        <v>0</v>
      </c>
      <c r="E16" s="26">
        <v>0</v>
      </c>
    </row>
    <row r="17" spans="1:5" x14ac:dyDescent="0.25">
      <c r="A17" s="16" t="s">
        <v>59</v>
      </c>
      <c r="B17" s="26">
        <v>1207000000</v>
      </c>
      <c r="C17" s="26">
        <v>1207000000</v>
      </c>
      <c r="D17" s="26">
        <v>1207000000</v>
      </c>
      <c r="E17" s="26">
        <v>1207000000</v>
      </c>
    </row>
    <row r="18" spans="1:5" x14ac:dyDescent="0.25">
      <c r="A18" s="16" t="s">
        <v>60</v>
      </c>
      <c r="B18" s="26">
        <v>840000000</v>
      </c>
      <c r="C18" s="26">
        <v>840000000</v>
      </c>
      <c r="D18" s="26">
        <v>840000000</v>
      </c>
      <c r="E18" s="26">
        <v>840000000</v>
      </c>
    </row>
    <row r="19" spans="1:5" x14ac:dyDescent="0.25">
      <c r="A19" s="16" t="s">
        <v>61</v>
      </c>
      <c r="B19" s="26">
        <v>253060000</v>
      </c>
      <c r="C19" s="26">
        <v>261917099.99999997</v>
      </c>
      <c r="D19" s="26">
        <v>271084198.49999994</v>
      </c>
      <c r="E19" s="26">
        <v>280572145.44749993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F22" sqref="F2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s="18" customFormat="1" x14ac:dyDescent="0.25">
      <c r="A2" s="16" t="s">
        <v>84</v>
      </c>
      <c r="B2" s="22">
        <v>0.81299999999999994</v>
      </c>
      <c r="C2" s="20">
        <v>0.81299999999999994</v>
      </c>
      <c r="D2" s="20">
        <v>6.4999999999999997E-3</v>
      </c>
      <c r="E2" s="20">
        <v>5.6399999999999999E-2</v>
      </c>
      <c r="F2" s="20">
        <v>24</v>
      </c>
      <c r="G2" s="20">
        <v>0.7893</v>
      </c>
      <c r="H2" s="20">
        <v>0.46</v>
      </c>
      <c r="I2" s="20">
        <v>0.98</v>
      </c>
      <c r="J2" s="20">
        <v>0.92500000000000004</v>
      </c>
      <c r="K2" s="20">
        <v>0.92500000000000004</v>
      </c>
      <c r="L2" s="23">
        <v>27075</v>
      </c>
      <c r="M2" s="25">
        <v>8.0999999999999996E-3</v>
      </c>
      <c r="N2" s="20">
        <v>1</v>
      </c>
      <c r="O2" s="20">
        <v>26.42</v>
      </c>
      <c r="P2" s="20">
        <v>0</v>
      </c>
      <c r="Q2" s="20">
        <v>0.4</v>
      </c>
      <c r="R2" s="20">
        <v>0.78</v>
      </c>
      <c r="S2" s="19">
        <v>1</v>
      </c>
    </row>
    <row r="3" spans="1:19" s="18" customFormat="1" x14ac:dyDescent="0.25">
      <c r="A3" s="16" t="s">
        <v>85</v>
      </c>
      <c r="B3" s="22">
        <v>0.9</v>
      </c>
      <c r="C3" s="20">
        <v>0.9</v>
      </c>
      <c r="D3" s="20">
        <v>0.01</v>
      </c>
      <c r="E3" s="20">
        <v>0.05</v>
      </c>
      <c r="F3" s="20">
        <v>24</v>
      </c>
      <c r="G3" s="20">
        <v>0.85</v>
      </c>
      <c r="H3" s="20">
        <v>0.5</v>
      </c>
      <c r="I3" s="20">
        <v>0.99</v>
      </c>
      <c r="J3" s="20">
        <v>0.95</v>
      </c>
      <c r="K3" s="20">
        <v>0.95</v>
      </c>
      <c r="L3" s="23">
        <f>+L2+2000</f>
        <v>29075</v>
      </c>
      <c r="M3" s="24">
        <v>0.125</v>
      </c>
      <c r="N3" s="20">
        <v>0.99</v>
      </c>
      <c r="O3" s="20">
        <v>20</v>
      </c>
      <c r="P3" s="21">
        <v>0.58399999999999996</v>
      </c>
      <c r="Q3" s="20">
        <v>0.5</v>
      </c>
      <c r="R3" s="20">
        <v>0.8</v>
      </c>
      <c r="S3" s="19">
        <v>1</v>
      </c>
    </row>
    <row r="4" spans="1:19" s="18" customFormat="1" x14ac:dyDescent="0.25">
      <c r="A4" s="16" t="s">
        <v>86</v>
      </c>
      <c r="B4" s="22">
        <v>0.95</v>
      </c>
      <c r="C4" s="20">
        <v>0.95</v>
      </c>
      <c r="D4" s="20">
        <v>0.01</v>
      </c>
      <c r="E4" s="20">
        <v>0.05</v>
      </c>
      <c r="F4" s="20">
        <v>24</v>
      </c>
      <c r="G4" s="20">
        <v>0.9</v>
      </c>
      <c r="H4" s="20">
        <v>0.55000000000000004</v>
      </c>
      <c r="I4" s="20">
        <v>0.99</v>
      </c>
      <c r="J4" s="20">
        <v>0.99</v>
      </c>
      <c r="K4" s="20">
        <v>0.99</v>
      </c>
      <c r="L4" s="23">
        <f t="shared" ref="L4:L6" si="0">+L3+2000</f>
        <v>31075</v>
      </c>
      <c r="M4" s="21">
        <v>0.13</v>
      </c>
      <c r="N4" s="20">
        <v>0.99</v>
      </c>
      <c r="O4" s="20">
        <v>15</v>
      </c>
      <c r="P4" s="21">
        <v>0.59</v>
      </c>
      <c r="Q4" s="20">
        <v>0.6</v>
      </c>
      <c r="R4" s="20">
        <v>0.82</v>
      </c>
      <c r="S4" s="19">
        <v>1</v>
      </c>
    </row>
    <row r="5" spans="1:19" s="18" customFormat="1" x14ac:dyDescent="0.25">
      <c r="A5" s="16" t="s">
        <v>87</v>
      </c>
      <c r="B5" s="22">
        <v>0.98</v>
      </c>
      <c r="C5" s="20">
        <v>0.98</v>
      </c>
      <c r="D5" s="20">
        <v>0.01</v>
      </c>
      <c r="E5" s="20">
        <v>0.05</v>
      </c>
      <c r="F5" s="20">
        <v>24</v>
      </c>
      <c r="G5" s="20">
        <v>0.95</v>
      </c>
      <c r="H5" s="20">
        <v>0.6</v>
      </c>
      <c r="I5" s="20">
        <v>0.99</v>
      </c>
      <c r="J5" s="20">
        <v>0.99</v>
      </c>
      <c r="K5" s="20">
        <v>0.99</v>
      </c>
      <c r="L5" s="23">
        <f t="shared" si="0"/>
        <v>33075</v>
      </c>
      <c r="M5" s="24">
        <v>0.13500000000000001</v>
      </c>
      <c r="N5" s="20">
        <v>1</v>
      </c>
      <c r="O5" s="20">
        <v>10</v>
      </c>
      <c r="P5" s="21">
        <v>0.75</v>
      </c>
      <c r="Q5" s="20">
        <v>0.7</v>
      </c>
      <c r="R5" s="20">
        <v>0.85</v>
      </c>
      <c r="S5" s="19">
        <v>1</v>
      </c>
    </row>
    <row r="6" spans="1:19" s="18" customFormat="1" x14ac:dyDescent="0.25">
      <c r="A6" s="16" t="s">
        <v>88</v>
      </c>
      <c r="B6" s="22">
        <v>0.99</v>
      </c>
      <c r="C6" s="20">
        <v>0.99</v>
      </c>
      <c r="D6" s="20">
        <v>0.01</v>
      </c>
      <c r="E6" s="20">
        <v>0.05</v>
      </c>
      <c r="F6" s="20">
        <v>24</v>
      </c>
      <c r="G6" s="20">
        <v>0.99</v>
      </c>
      <c r="H6" s="20">
        <v>0.7</v>
      </c>
      <c r="I6" s="20">
        <v>0.99</v>
      </c>
      <c r="J6" s="20">
        <v>0.99</v>
      </c>
      <c r="K6" s="20">
        <v>0.99</v>
      </c>
      <c r="L6" s="23">
        <f t="shared" si="0"/>
        <v>35075</v>
      </c>
      <c r="M6" s="21">
        <v>0.14000000000000001</v>
      </c>
      <c r="N6" s="20">
        <v>1</v>
      </c>
      <c r="O6" s="20">
        <v>5</v>
      </c>
      <c r="P6" s="21">
        <v>0.8</v>
      </c>
      <c r="Q6" s="20">
        <v>0.8</v>
      </c>
      <c r="R6" s="20">
        <v>0.9</v>
      </c>
      <c r="S6" s="19">
        <v>1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27" sqref="D27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PlantillaMetasRecursosAPSB</vt:lpstr>
      <vt:lpstr>PlantillaFuentes</vt:lpstr>
      <vt:lpstr>PlantillaMetasLineaBaseAPSB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Diana Milena Garcia Chavez</cp:lastModifiedBy>
  <dcterms:created xsi:type="dcterms:W3CDTF">2020-03-24T17:16:45Z</dcterms:created>
  <dcterms:modified xsi:type="dcterms:W3CDTF">2021-05-18T21:36:33Z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