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ownloads\"/>
    </mc:Choice>
  </mc:AlternateContent>
  <bookViews>
    <workbookView xWindow="0" yWindow="0" windowWidth="28800" windowHeight="12585" tabRatio="824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D14" i="3"/>
  <c r="E12" i="3"/>
  <c r="D12" i="3"/>
  <c r="E2" i="3"/>
  <c r="D2" i="3"/>
  <c r="E4" i="5" l="1"/>
  <c r="E5" i="5"/>
  <c r="E6" i="5"/>
  <c r="E3" i="5"/>
  <c r="D4" i="5"/>
  <c r="D5" i="5"/>
  <c r="D6" i="5"/>
  <c r="D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<sst xmlns="http://schemas.openxmlformats.org/spreadsheetml/2006/main" count="170" uniqueCount="90">
  <si>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</si>
  <si>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</si>
  <si>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</si>
  <si>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</si>
  <si>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</si>
  <si>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</si>
  <si>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</si>
  <si>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</si>
  <si>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</si>
  <si>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</si>
  <si>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</si>
  <si>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</si>
  <si>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</si>
  <si>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</si>
  <si>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</si>
  <si>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</si>
  <si>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</si>
  <si>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</si>
  <si>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</si>
  <si>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</si>
  <si>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</si>
  <si>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</si>
  <si>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</si>
  <si>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</si>
  <si>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</si>
  <si>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</si>
  <si>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</si>
  <si>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</si>
  <si>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</si>
  <si>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</si>
  <si>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</si>
  <si>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</si>
  <si>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</si>
  <si>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</si>
  <si>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</si>
  <si>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</si>
  <si>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</si>
  <si>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</si>
  <si>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</si>
  <si>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</si>
  <si>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</si>
  <si>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</si>
  <si>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</si>
  <si>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</si>
  <si>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</si>
  <si>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</si>
  <si>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</si>
  <si>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</si>
  <si>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</si>
  <si>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</si>
  <si>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</si>
  <si>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</si>
  <si>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</si>
  <si>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</si>
  <si>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</si>
  <si>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</si>
  <si>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</si>
  <si>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</si>
  <si>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</si>
  <si>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</si>
  <si>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</si>
  <si>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</si>
  <si>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</si>
  <si>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</si>
  <si>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</si>
  <si>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</si>
  <si>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</si>
  <si>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</si>
  <si>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</si>
  <si>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</si>
  <si>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</si>
  <si>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</si>
  <si>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</si>
  <si>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</si>
  <si>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</si>
  <si>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</si>
  <si>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</si>
  <si>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</si>
  <si>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</si>
  <si>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</si>
  <si>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</si>
  <si>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</si>
  <si>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</si>
  <si>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</si>
  <si>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</si>
  <si>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</si>
  <si>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</si>
  <si>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</si>
  <si>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</si>
  <si>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2500 por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</si>
</sst>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44" fontId="0" fillId="0" borderId="0" xfId="1" applyFont="1" applyFill="1" applyBorder="1"/>
    <xf numFmtId="164" fontId="4" fillId="11" borderId="1" xfId="2" applyNumberFormat="1" applyFont="1" applyFill="1" applyBorder="1" applyAlignment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B1" zoomScale="90" zoomScaleNormal="90" workbookViewId="0">
      <selection activeCell="G6" sqref="G6"/>
    </sheetView>
  </sheetViews>
  <sheetFormatPr baseColWidth="10" defaultColWidth="9.28515625" defaultRowHeight="15" x14ac:dyDescent="0.25"/>
  <cols>
    <col min="1" max="1" width="67.28515625" style="6" customWidth="1"/>
    <col min="2" max="2" width="17.5703125" customWidth="1"/>
    <col min="3" max="3" width="11.7109375" customWidth="1"/>
    <col min="4" max="4" width="9.85546875" customWidth="1"/>
    <col min="5" max="5" width="11.7109375" customWidth="1"/>
    <col min="6" max="6" width="31.5703125" customWidth="1"/>
    <col min="7" max="7" width="94.2851562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  <c r="B3" s="11">
        <v>41723663.200000003</v>
      </c>
      <c r="C3">
        <v>69800162</v>
      </c>
      <c r="D3">
        <f>+C3*1.035</f>
        <v>72243167.670000002</v>
      </c>
      <c r="E3">
        <f>+D3*1.035</f>
        <v>74771678.538450003</v>
      </c>
      <c r="F3" t="s">
        <v>56</v>
      </c>
    </row>
    <row r="4" spans="1:8" x14ac:dyDescent="0.25">
      <c r="A4" t="s">
        <v>37</v>
      </c>
      <c r="B4" s="11">
        <v>11611928.699999999</v>
      </c>
      <c r="C4">
        <v>27197651</v>
      </c>
      <c r="D4">
        <f t="shared" ref="D4:E6" si="0">+C4*1.035</f>
        <v>28149568.784999996</v>
      </c>
      <c r="E4">
        <f t="shared" si="0"/>
        <v>29134803.692474995</v>
      </c>
      <c r="F4" t="s">
        <v>56</v>
      </c>
    </row>
    <row r="5" spans="1:8" x14ac:dyDescent="0.25">
      <c r="A5" t="s">
        <v>38</v>
      </c>
      <c r="B5" s="11">
        <v>28497921.600000001</v>
      </c>
      <c r="C5">
        <v>55741837</v>
      </c>
      <c r="D5">
        <f t="shared" si="0"/>
        <v>57692801.294999994</v>
      </c>
      <c r="E5">
        <f t="shared" si="0"/>
        <v>59712049.34032499</v>
      </c>
      <c r="F5" t="s">
        <v>56</v>
      </c>
    </row>
    <row r="6" spans="1:8" x14ac:dyDescent="0.25">
      <c r="A6" t="s">
        <v>39</v>
      </c>
      <c r="B6" s="12">
        <v>42502336</v>
      </c>
      <c r="C6">
        <v>56952416</v>
      </c>
      <c r="D6">
        <f t="shared" si="0"/>
        <v>58945750.559999995</v>
      </c>
      <c r="E6">
        <f t="shared" si="0"/>
        <v>61008851.829599991</v>
      </c>
      <c r="F6" t="s">
        <v>56</v>
      </c>
    </row>
    <row r="7" spans="1:8" x14ac:dyDescent="0.25">
      <c r="A7" t="s">
        <v>40</v>
      </c>
    </row>
    <row r="8" spans="1:8" x14ac:dyDescent="0.25">
      <c r="A8" t="s">
        <v>41</v>
      </c>
    </row>
    <row r="9" spans="1:8" x14ac:dyDescent="0.25">
      <c r="A9" t="s">
        <v>42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10" sqref="C10"/>
    </sheetView>
  </sheetViews>
  <sheetFormatPr baseColWidth="10" defaultColWidth="9.28515625" defaultRowHeight="15" x14ac:dyDescent="0.25"/>
  <cols>
    <col min="1" max="1" width="68.140625" style="6" customWidth="1"/>
    <col min="2" max="2" width="22" customWidth="1"/>
    <col min="3" max="3" width="19.140625" customWidth="1"/>
    <col min="4" max="4" width="16.28515625" customWidth="1"/>
    <col min="5" max="5" width="16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62275000</v>
      </c>
      <c r="C2">
        <v>41503397</v>
      </c>
      <c r="D2">
        <f>+C2*1.035</f>
        <v>42956015.894999996</v>
      </c>
      <c r="E2">
        <f>+D2*1.035</f>
        <v>44459476.451324992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35500000</v>
      </c>
      <c r="C12">
        <v>95000000</v>
      </c>
      <c r="D12">
        <f>+C12*1.035</f>
        <v>98324999.999999985</v>
      </c>
      <c r="E12">
        <f>+D12*1.035</f>
        <v>101766374.99999997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1019969497.15</v>
      </c>
      <c r="C14">
        <v>728188619</v>
      </c>
      <c r="D14">
        <f>+C14*1.035</f>
        <v>753675220.66499996</v>
      </c>
      <c r="E14">
        <f>+D14*1.035</f>
        <v>780053853.38827491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M6" sqref="M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0.998</v>
      </c>
      <c r="C2">
        <v>72.2</v>
      </c>
      <c r="D2">
        <v>3.4</v>
      </c>
      <c r="E2">
        <v>0</v>
      </c>
      <c r="F2">
        <v>24</v>
      </c>
      <c r="G2">
        <v>96.5</v>
      </c>
      <c r="H2">
        <v>0</v>
      </c>
      <c r="I2">
        <v>100</v>
      </c>
      <c r="J2">
        <v>62.4</v>
      </c>
      <c r="K2">
        <v>0</v>
      </c>
      <c r="L2" t="s">
        <v>89</v>
      </c>
      <c r="M2">
        <v>10</v>
      </c>
      <c r="N2">
        <v>100</v>
      </c>
      <c r="O2">
        <v>100</v>
      </c>
      <c r="P2">
        <v>50</v>
      </c>
      <c r="R2">
        <v>85</v>
      </c>
      <c r="S2">
        <v>50</v>
      </c>
    </row>
    <row r="3" spans="1:19" x14ac:dyDescent="0.25">
      <c r="A3" t="s">
        <v>85</v>
      </c>
      <c r="B3" s="13">
        <v>0.998</v>
      </c>
      <c r="C3">
        <v>74</v>
      </c>
      <c r="D3">
        <v>0</v>
      </c>
      <c r="E3">
        <v>0</v>
      </c>
      <c r="F3">
        <v>24</v>
      </c>
      <c r="G3">
        <v>100</v>
      </c>
      <c r="H3">
        <v>0</v>
      </c>
      <c r="I3">
        <v>100</v>
      </c>
      <c r="J3">
        <v>100</v>
      </c>
      <c r="K3">
        <v>0</v>
      </c>
      <c r="L3" t="s">
        <v>89</v>
      </c>
      <c r="M3">
        <v>15</v>
      </c>
      <c r="N3">
        <v>100</v>
      </c>
      <c r="P3">
        <v>70</v>
      </c>
      <c r="R3">
        <v>85</v>
      </c>
      <c r="S3">
        <v>55</v>
      </c>
    </row>
    <row r="4" spans="1:19" x14ac:dyDescent="0.25">
      <c r="A4" t="s">
        <v>86</v>
      </c>
      <c r="B4" s="13">
        <v>0.998</v>
      </c>
      <c r="C4">
        <v>78</v>
      </c>
      <c r="D4">
        <v>0</v>
      </c>
      <c r="E4">
        <v>0</v>
      </c>
      <c r="F4">
        <v>24</v>
      </c>
      <c r="G4">
        <v>100</v>
      </c>
      <c r="H4">
        <v>0</v>
      </c>
      <c r="I4">
        <v>100</v>
      </c>
      <c r="J4">
        <v>100</v>
      </c>
      <c r="K4">
        <v>0</v>
      </c>
      <c r="L4" t="s">
        <v>89</v>
      </c>
      <c r="M4">
        <v>16</v>
      </c>
      <c r="N4">
        <v>100</v>
      </c>
      <c r="P4">
        <v>60</v>
      </c>
      <c r="R4">
        <v>90</v>
      </c>
      <c r="S4">
        <v>60</v>
      </c>
    </row>
    <row r="5" spans="1:19" x14ac:dyDescent="0.25">
      <c r="A5" t="s">
        <v>87</v>
      </c>
      <c r="B5" s="13">
        <v>0.998</v>
      </c>
      <c r="C5">
        <v>80</v>
      </c>
      <c r="D5">
        <v>0</v>
      </c>
      <c r="E5">
        <v>0</v>
      </c>
      <c r="F5">
        <v>24</v>
      </c>
      <c r="G5">
        <v>100</v>
      </c>
      <c r="H5">
        <v>0</v>
      </c>
      <c r="I5">
        <v>100</v>
      </c>
      <c r="J5">
        <v>100</v>
      </c>
      <c r="K5">
        <v>0</v>
      </c>
      <c r="L5" t="s">
        <v>89</v>
      </c>
      <c r="M5">
        <v>18</v>
      </c>
      <c r="N5">
        <v>100</v>
      </c>
      <c r="P5">
        <v>80</v>
      </c>
      <c r="R5">
        <v>95</v>
      </c>
      <c r="S5">
        <v>65</v>
      </c>
    </row>
    <row r="6" spans="1:19" x14ac:dyDescent="0.25">
      <c r="A6" t="s">
        <v>88</v>
      </c>
      <c r="B6" s="13">
        <v>0.998</v>
      </c>
      <c r="C6">
        <v>82</v>
      </c>
      <c r="D6">
        <v>0</v>
      </c>
      <c r="E6">
        <v>0</v>
      </c>
      <c r="F6">
        <v>24</v>
      </c>
      <c r="G6">
        <v>100</v>
      </c>
      <c r="H6">
        <v>0</v>
      </c>
      <c r="I6">
        <v>100</v>
      </c>
      <c r="J6">
        <v>100</v>
      </c>
      <c r="K6">
        <v>0</v>
      </c>
      <c r="L6" t="s">
        <v>89</v>
      </c>
      <c r="M6">
        <v>20</v>
      </c>
      <c r="N6">
        <v>100</v>
      </c>
      <c r="P6">
        <v>90</v>
      </c>
      <c r="R6">
        <v>100</v>
      </c>
      <c r="S6">
        <v>70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B32" sqref="B32"/>
    </sheetView>
  </sheetViews>
  <sheetFormatPr baseColWidth="10" defaultColWidth="9.28515625" defaultRowHeight="15" x14ac:dyDescent="0.25"/>
  <cols>
    <col min="1" max="1" width="33.28515625" style="6" customWidth="1"/>
    <col min="2" max="2" width="67" style="6" customWidth="1"/>
    <col min="3" max="3" width="33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208816945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272397900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357604100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3" sqref="E1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Proyectos Guayatá</cp:lastModifiedBy>
  <dcterms:created xsi:type="dcterms:W3CDTF">2020-03-24T17:16:45Z</dcterms:created>
  <dcterms:modified xsi:type="dcterms:W3CDTF">2021-05-26T20:43:50Z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