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G.MAURO CASTILLO\MAURICIO\TERUEL\MUNICIPIO\SINAS\2021\"/>
    </mc:Choice>
  </mc:AlternateContent>
  <bookViews>
    <workbookView xWindow="0" yWindow="0" windowWidth="28800" windowHeight="1233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E8" i="5"/>
  <c r="E7" i="5"/>
  <c r="D9" i="5"/>
  <c r="D7" i="5"/>
  <c r="D8" i="5"/>
  <c r="C9" i="5"/>
  <c r="C8" i="5"/>
  <c r="C7" i="5"/>
  <c r="B9" i="5"/>
  <c r="B7" i="5"/>
  <c r="B8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<sst xmlns="http://schemas.openxmlformats.org/spreadsheetml/2006/main" count="171" uniqueCount="90">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</sst>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G10" sqref="G10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1.85546875" customWidth="1"/>
    <col min="4" max="4" width="13.14062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300000000</v>
      </c>
      <c r="E2">
        <v>0</v>
      </c>
      <c r="F2" t="s">
        <v>47</v>
      </c>
    </row>
    <row r="3" spans="1:8" x14ac:dyDescent="0.25">
      <c r="A3" t="s">
        <v>36</v>
      </c>
      <c r="B3">
        <v>106064329</v>
      </c>
      <c r="C3">
        <v>92000000</v>
      </c>
      <c r="D3">
        <v>94760000</v>
      </c>
      <c r="E3">
        <v>97602800</v>
      </c>
      <c r="F3" t="s">
        <v>56</v>
      </c>
    </row>
    <row r="4" spans="1:8" x14ac:dyDescent="0.25">
      <c r="A4" t="s">
        <v>37</v>
      </c>
      <c r="B4">
        <v>76697004</v>
      </c>
      <c r="C4">
        <v>70000000</v>
      </c>
      <c r="D4">
        <v>72100000</v>
      </c>
      <c r="E4">
        <v>74263000</v>
      </c>
      <c r="F4" t="s">
        <v>56</v>
      </c>
    </row>
    <row r="5" spans="1:8" x14ac:dyDescent="0.25">
      <c r="A5" t="s">
        <v>38</v>
      </c>
      <c r="B5">
        <v>108103518</v>
      </c>
      <c r="C5">
        <v>110000000</v>
      </c>
      <c r="D5">
        <v>113300000</v>
      </c>
      <c r="E5">
        <v>116699000</v>
      </c>
      <c r="F5" t="s">
        <v>56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  <c r="F6" t="s">
        <v>56</v>
      </c>
    </row>
    <row r="7" spans="1:8" x14ac:dyDescent="0.25">
      <c r="A7" t="s">
        <v>40</v>
      </c>
      <c r="B7">
        <f>32115222+10000000</f>
        <v>42115222</v>
      </c>
      <c r="C7">
        <f>69000000+11000000</f>
        <v>80000000</v>
      </c>
      <c r="D7">
        <f>69870000+11000000</f>
        <v>80870000</v>
      </c>
      <c r="E7">
        <f>40000000+12000000</f>
        <v>52000000</v>
      </c>
      <c r="F7" t="s">
        <v>56</v>
      </c>
    </row>
    <row r="8" spans="1:8" x14ac:dyDescent="0.25">
      <c r="A8" t="s">
        <v>41</v>
      </c>
      <c r="B8">
        <f>263722455+5000000</f>
        <v>268722455</v>
      </c>
      <c r="C8">
        <f>170846604+6000000</f>
        <v>176846604</v>
      </c>
      <c r="D8">
        <f>157172002+6000000</f>
        <v>163172002</v>
      </c>
      <c r="E8">
        <f>98815162+6500000</f>
        <v>105315162</v>
      </c>
      <c r="F8" t="s">
        <v>56</v>
      </c>
    </row>
    <row r="9" spans="1:8" x14ac:dyDescent="0.25">
      <c r="A9" t="s">
        <v>42</v>
      </c>
      <c r="B9">
        <f>33734730+7000000</f>
        <v>40734730</v>
      </c>
      <c r="C9">
        <f>50940000+7000000</f>
        <v>57940000</v>
      </c>
      <c r="D9">
        <f>52468200+7720000</f>
        <v>60188200</v>
      </c>
      <c r="E9">
        <f>54042246+6961600</f>
        <v>61003846</v>
      </c>
      <c r="F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42" sqref="A42:A4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300000000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642437258</v>
      </c>
      <c r="C14">
        <v>586786604</v>
      </c>
      <c r="D14">
        <v>584390202</v>
      </c>
      <c r="E14">
        <v>506883808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"/>
  <sheetViews>
    <sheetView tabSelected="1" topLeftCell="I1" zoomScale="90" zoomScaleNormal="90" workbookViewId="0">
      <selection activeCell="L17" sqref="L1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0.98</v>
      </c>
      <c r="C2">
        <v>0.45</v>
      </c>
      <c r="D2">
        <v>0.3</v>
      </c>
      <c r="E2">
        <v>0.7</v>
      </c>
      <c r="F2">
        <v>23.5</v>
      </c>
      <c r="G2">
        <v>0.99</v>
      </c>
      <c r="H2">
        <v>0.3</v>
      </c>
      <c r="I2">
        <v>1</v>
      </c>
      <c r="J2">
        <v>1</v>
      </c>
      <c r="K2">
        <v>0.4</v>
      </c>
      <c r="L2">
        <v>600.13</v>
      </c>
      <c r="M2">
        <v>0</v>
      </c>
      <c r="N2">
        <v>1</v>
      </c>
      <c r="O2">
        <v>10.88</v>
      </c>
      <c r="P2">
        <v>1</v>
      </c>
      <c r="Q2">
        <v>0</v>
      </c>
      <c r="R2">
        <v>1</v>
      </c>
      <c r="S2">
        <v>1</v>
      </c>
    </row>
    <row r="3" spans="1:19" x14ac:dyDescent="0.25">
      <c r="A3" t="s">
        <v>85</v>
      </c>
      <c r="B3">
        <v>0.99</v>
      </c>
      <c r="C3">
        <v>0.5</v>
      </c>
      <c r="D3">
        <v>0.35299999999999998</v>
      </c>
      <c r="E3">
        <v>0.6</v>
      </c>
      <c r="F3">
        <v>23.6</v>
      </c>
      <c r="G3">
        <v>0.99</v>
      </c>
      <c r="H3">
        <v>0.33</v>
      </c>
      <c r="I3">
        <v>1</v>
      </c>
      <c r="J3">
        <v>1</v>
      </c>
      <c r="K3">
        <v>0.44</v>
      </c>
      <c r="L3">
        <v>592.89</v>
      </c>
      <c r="M3">
        <v>10</v>
      </c>
      <c r="N3">
        <v>1</v>
      </c>
      <c r="O3">
        <v>10.78</v>
      </c>
      <c r="P3">
        <v>1</v>
      </c>
      <c r="Q3">
        <v>0.25</v>
      </c>
      <c r="R3">
        <v>1</v>
      </c>
      <c r="S3">
        <v>1</v>
      </c>
    </row>
    <row r="4" spans="1:19" x14ac:dyDescent="0.25">
      <c r="A4" t="s">
        <v>86</v>
      </c>
      <c r="B4">
        <v>0.99</v>
      </c>
      <c r="C4">
        <v>0.55000000000000004</v>
      </c>
      <c r="D4">
        <v>0.35</v>
      </c>
      <c r="E4">
        <v>0.6</v>
      </c>
      <c r="F4">
        <v>23.7</v>
      </c>
      <c r="G4">
        <v>0.99</v>
      </c>
      <c r="H4">
        <v>0.35</v>
      </c>
      <c r="I4">
        <v>1</v>
      </c>
      <c r="J4">
        <v>1</v>
      </c>
      <c r="K4">
        <v>0.45</v>
      </c>
      <c r="L4">
        <v>589.20000000000005</v>
      </c>
      <c r="M4">
        <v>15</v>
      </c>
      <c r="N4">
        <v>1</v>
      </c>
      <c r="O4">
        <v>10.75</v>
      </c>
      <c r="P4">
        <v>1</v>
      </c>
      <c r="Q4">
        <v>0.5</v>
      </c>
      <c r="R4">
        <v>1</v>
      </c>
      <c r="S4">
        <v>1</v>
      </c>
    </row>
    <row r="5" spans="1:19" x14ac:dyDescent="0.25">
      <c r="A5" t="s">
        <v>87</v>
      </c>
      <c r="B5">
        <v>0.99</v>
      </c>
      <c r="C5">
        <v>0.59</v>
      </c>
      <c r="D5">
        <v>0.34</v>
      </c>
      <c r="E5">
        <v>0.6</v>
      </c>
      <c r="F5">
        <v>23.8</v>
      </c>
      <c r="G5">
        <v>1</v>
      </c>
      <c r="H5">
        <v>0.37</v>
      </c>
      <c r="I5">
        <v>1</v>
      </c>
      <c r="J5">
        <v>1</v>
      </c>
      <c r="K5">
        <v>0.46</v>
      </c>
      <c r="L5">
        <v>587.45000000000005</v>
      </c>
      <c r="M5">
        <v>20</v>
      </c>
      <c r="N5">
        <v>1</v>
      </c>
      <c r="O5">
        <v>10.73</v>
      </c>
      <c r="P5">
        <v>1</v>
      </c>
      <c r="Q5">
        <v>0.75</v>
      </c>
      <c r="R5">
        <v>1</v>
      </c>
      <c r="S5">
        <v>1</v>
      </c>
    </row>
    <row r="6" spans="1:19" x14ac:dyDescent="0.25">
      <c r="A6" t="s">
        <v>88</v>
      </c>
      <c r="B6">
        <v>1</v>
      </c>
      <c r="C6">
        <v>0.6</v>
      </c>
      <c r="D6">
        <v>0.33</v>
      </c>
      <c r="E6">
        <v>0.6</v>
      </c>
      <c r="F6">
        <v>24</v>
      </c>
      <c r="G6">
        <v>1</v>
      </c>
      <c r="H6">
        <v>0.4</v>
      </c>
      <c r="I6">
        <v>1</v>
      </c>
      <c r="J6">
        <v>1</v>
      </c>
      <c r="K6">
        <v>0.47</v>
      </c>
      <c r="L6">
        <v>585.95000000000005</v>
      </c>
      <c r="M6">
        <v>25</v>
      </c>
      <c r="N6">
        <v>1</v>
      </c>
      <c r="O6">
        <v>10.7</v>
      </c>
      <c r="P6">
        <v>1</v>
      </c>
      <c r="Q6">
        <v>1</v>
      </c>
      <c r="R6">
        <v>1</v>
      </c>
      <c r="S6">
        <v>1</v>
      </c>
    </row>
    <row r="7" spans="1:19" x14ac:dyDescent="0.25">
      <c r="Q7" t="s">
        <v>89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19" sqref="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21986678</v>
      </c>
    </row>
    <row r="3" spans="1:3" x14ac:dyDescent="0.25">
      <c r="A3" t="s">
        <v>64</v>
      </c>
      <c r="B3" t="s">
        <v>65</v>
      </c>
      <c r="C3">
        <v>30598227</v>
      </c>
    </row>
    <row r="4" spans="1:3" x14ac:dyDescent="0.25">
      <c r="A4" t="s">
        <v>64</v>
      </c>
      <c r="B4" t="s">
        <v>66</v>
      </c>
      <c r="C4">
        <v>45897340</v>
      </c>
    </row>
    <row r="5" spans="1:3" x14ac:dyDescent="0.25">
      <c r="A5" t="s">
        <v>64</v>
      </c>
      <c r="B5" t="s">
        <v>67</v>
      </c>
      <c r="C5">
        <v>53546896</v>
      </c>
    </row>
    <row r="6" spans="1:3" x14ac:dyDescent="0.25">
      <c r="A6" t="s">
        <v>64</v>
      </c>
      <c r="B6" t="s">
        <v>68</v>
      </c>
      <c r="C6">
        <v>124942759</v>
      </c>
    </row>
    <row r="7" spans="1:3" x14ac:dyDescent="0.25">
      <c r="A7" t="s">
        <v>69</v>
      </c>
      <c r="B7" t="s">
        <v>70</v>
      </c>
      <c r="C7">
        <v>285622489</v>
      </c>
    </row>
    <row r="8" spans="1:3" x14ac:dyDescent="0.25">
      <c r="A8" t="s">
        <v>69</v>
      </c>
      <c r="B8" t="s">
        <v>71</v>
      </c>
      <c r="C8">
        <v>388433734</v>
      </c>
    </row>
    <row r="9" spans="1:3" x14ac:dyDescent="0.25">
      <c r="A9" t="s">
        <v>62</v>
      </c>
      <c r="B9" t="s">
        <v>72</v>
      </c>
      <c r="C9">
        <v>43973355</v>
      </c>
    </row>
    <row r="10" spans="1:3" x14ac:dyDescent="0.25">
      <c r="A10" t="s">
        <v>62</v>
      </c>
      <c r="B10" t="s">
        <v>73</v>
      </c>
      <c r="C10">
        <v>153906743</v>
      </c>
    </row>
    <row r="11" spans="1:3" x14ac:dyDescent="0.25">
      <c r="A11" t="s">
        <v>64</v>
      </c>
      <c r="B11" t="s">
        <v>74</v>
      </c>
      <c r="C11">
        <v>24</v>
      </c>
    </row>
    <row r="12" spans="1:3" x14ac:dyDescent="0.25">
      <c r="A12" t="s">
        <v>75</v>
      </c>
      <c r="B12" t="s">
        <v>76</v>
      </c>
      <c r="C12" s="11">
        <v>10887</v>
      </c>
    </row>
    <row r="13" spans="1:3" x14ac:dyDescent="0.25">
      <c r="A13" t="s">
        <v>75</v>
      </c>
      <c r="B13" t="s">
        <v>77</v>
      </c>
      <c r="C13">
        <v>98</v>
      </c>
    </row>
    <row r="14" spans="1:3" x14ac:dyDescent="0.25">
      <c r="A14" t="s">
        <v>75</v>
      </c>
      <c r="B14" t="s">
        <v>78</v>
      </c>
      <c r="C14">
        <v>50</v>
      </c>
    </row>
    <row r="15" spans="1:3" x14ac:dyDescent="0.25">
      <c r="A15" t="s">
        <v>75</v>
      </c>
      <c r="B15" t="s">
        <v>79</v>
      </c>
      <c r="C15">
        <v>20</v>
      </c>
    </row>
    <row r="16" spans="1:3" x14ac:dyDescent="0.25">
      <c r="A16" t="s">
        <v>75</v>
      </c>
      <c r="B16" t="s">
        <v>80</v>
      </c>
      <c r="C16">
        <v>100</v>
      </c>
    </row>
    <row r="17" spans="1:3" x14ac:dyDescent="0.25">
      <c r="A17" t="s">
        <v>75</v>
      </c>
      <c r="B17" t="s">
        <v>81</v>
      </c>
      <c r="C17">
        <v>100</v>
      </c>
    </row>
    <row r="18" spans="1:3" x14ac:dyDescent="0.25">
      <c r="A18" t="s">
        <v>62</v>
      </c>
      <c r="B18" t="s">
        <v>82</v>
      </c>
      <c r="C18">
        <v>593</v>
      </c>
    </row>
    <row r="19" spans="1:3" x14ac:dyDescent="0.25">
      <c r="A19" t="s">
        <v>69</v>
      </c>
      <c r="B19" t="s">
        <v>83</v>
      </c>
      <c r="C19">
        <v>40000000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19" sqref="F19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HP R7</cp:lastModifiedBy>
  <dcterms:created xsi:type="dcterms:W3CDTF">2020-03-24T17:16:45Z</dcterms:created>
  <dcterms:modified xsi:type="dcterms:W3CDTF">2021-05-26T22:51:56Z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