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ASESORIA MUNICIPIOS\LA VICTORIA\"/>
    </mc:Choice>
  </mc:AlternateContent>
  <bookViews>
    <workbookView xWindow="0" yWindow="0" windowWidth="28800" windowHeight="11730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 calcOnSave="0" concurrentCalc="0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E2" i="3"/>
  <c r="D2" i="3"/>
  <c r="C2" i="3"/>
  <c r="C12" i="5"/>
  <c r="D12" i="5"/>
  <c r="E12" i="5"/>
  <c r="B12" i="5"/>
  <c r="D4" i="5"/>
  <c r="E4" i="5"/>
  <c r="D5" i="5"/>
  <c r="E5" i="5"/>
  <c r="E3" i="5"/>
  <c r="D3" i="5"/>
  <c r="D8" i="5"/>
  <c r="E8" i="5"/>
  <c r="D9" i="5"/>
  <c r="E9" i="5"/>
  <c r="D7" i="5"/>
  <c r="E7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<sst xmlns="http://schemas.openxmlformats.org/spreadsheetml/2006/main" count="167" uniqueCount="89">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</sst>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="90" zoomScaleNormal="90" workbookViewId="0">
      <selection activeCell="D18" sqref="D18"/>
    </sheetView>
  </sheetViews>
  <sheetFormatPr baseColWidth="10" defaultColWidth="9.28515625" defaultRowHeight="15" x14ac:dyDescent="0.25"/>
  <cols>
    <col min="1" max="1" width="64.85546875" style="6" customWidth="1"/>
    <col min="2" max="2" width="12.85546875" customWidth="1"/>
    <col min="3" max="3" width="15.42578125" customWidth="1"/>
    <col min="4" max="4" width="16.28515625" customWidth="1"/>
    <col min="5" max="5" width="15.7109375" customWidth="1"/>
    <col min="6" max="6" width="44.710937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</row>
    <row r="3" spans="1:8" x14ac:dyDescent="0.25">
      <c r="A3" t="s">
        <v>36</v>
      </c>
      <c r="B3">
        <v>19188276</v>
      </c>
      <c r="C3">
        <v>26133551</v>
      </c>
      <c r="D3">
        <f>+C3+(C3*0.03)</f>
        <v>26917557.530000001</v>
      </c>
      <c r="E3">
        <f>+D3+(D3*0.03)</f>
        <v>27725084.255900003</v>
      </c>
      <c r="F3" t="s">
        <v>56</v>
      </c>
    </row>
    <row r="4" spans="1:8" x14ac:dyDescent="0.25">
      <c r="A4" t="s">
        <v>37</v>
      </c>
      <c r="B4">
        <v>7848984</v>
      </c>
      <c r="C4">
        <v>26133551</v>
      </c>
      <c r="D4">
        <f t="shared" ref="D4:E4" si="0">+C4+(C4*0.03)</f>
        <v>26917557.530000001</v>
      </c>
      <c r="E4">
        <f t="shared" si="0"/>
        <v>27725084.255900003</v>
      </c>
      <c r="F4" t="s">
        <v>56</v>
      </c>
    </row>
    <row r="5" spans="1:8" x14ac:dyDescent="0.25">
      <c r="A5" t="s">
        <v>38</v>
      </c>
      <c r="B5">
        <v>8178087</v>
      </c>
      <c r="C5">
        <v>26133551</v>
      </c>
      <c r="D5">
        <f t="shared" ref="D5:E5" si="1">+C5+(C5*0.03)</f>
        <v>26917557.530000001</v>
      </c>
      <c r="E5">
        <f t="shared" si="1"/>
        <v>27725084.255900003</v>
      </c>
      <c r="F5" t="s">
        <v>56</v>
      </c>
    </row>
    <row r="6" spans="1:8" x14ac:dyDescent="0.25">
      <c r="A6" t="s">
        <v>39</v>
      </c>
      <c r="B6">
        <v>0</v>
      </c>
      <c r="C6">
        <v>0</v>
      </c>
      <c r="D6">
        <v>0</v>
      </c>
      <c r="E6">
        <v>0</v>
      </c>
    </row>
    <row r="7" spans="1:8" x14ac:dyDescent="0.25">
      <c r="A7" t="s">
        <v>40</v>
      </c>
      <c r="B7">
        <v>133325473</v>
      </c>
      <c r="C7">
        <v>300756001</v>
      </c>
      <c r="D7">
        <f>+C7*0.003+C7</f>
        <v>301658269.00300002</v>
      </c>
      <c r="E7">
        <f>+D7*0.003+D7</f>
        <v>302563243.810009</v>
      </c>
      <c r="F7" t="s">
        <v>56</v>
      </c>
    </row>
    <row r="8" spans="1:8" x14ac:dyDescent="0.25">
      <c r="A8" t="s">
        <v>41</v>
      </c>
      <c r="B8">
        <v>225910349</v>
      </c>
      <c r="C8">
        <v>247765081</v>
      </c>
      <c r="D8">
        <f>+C8*0.003+C8</f>
        <v>248508376.243</v>
      </c>
      <c r="E8">
        <f t="shared" ref="E8:E9" si="2">+D8*0.003+D8</f>
        <v>249253901.37172899</v>
      </c>
      <c r="F8" t="s">
        <v>56</v>
      </c>
    </row>
    <row r="9" spans="1:8" x14ac:dyDescent="0.25">
      <c r="A9" t="s">
        <v>42</v>
      </c>
      <c r="B9">
        <v>68018696</v>
      </c>
      <c r="C9">
        <v>92516902</v>
      </c>
      <c r="D9">
        <f>+C9*0.003+C9</f>
        <v>92794452.706</v>
      </c>
      <c r="E9">
        <f t="shared" si="2"/>
        <v>93072836.064117998</v>
      </c>
      <c r="F9" t="s">
        <v>56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</row>
    <row r="12" spans="1:8" x14ac:dyDescent="0.25">
      <c r="B12">
        <f>SUM(B2:B10)</f>
        <v>462469865</v>
      </c>
      <c r="C12">
        <f t="shared" ref="C12:E12" si="3">SUM(C2:C10)</f>
        <v>719438637</v>
      </c>
      <c r="D12">
        <f t="shared" si="3"/>
        <v>723713770.54200006</v>
      </c>
      <c r="E12">
        <f t="shared" si="3"/>
        <v>728065234.013556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E29" sqref="E29"/>
    </sheetView>
  </sheetViews>
  <sheetFormatPr baseColWidth="10" defaultColWidth="9.28515625" defaultRowHeight="15" x14ac:dyDescent="0.25"/>
  <cols>
    <col min="1" max="1" width="114.710937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10068747</v>
      </c>
      <c r="C2">
        <f>10068747+(B2*0.03)</f>
        <v>10370809.41</v>
      </c>
      <c r="D2">
        <f>C2+(C2*0.03)</f>
        <v>10681933.692299999</v>
      </c>
      <c r="E2">
        <f>D2+(D2*0.03)</f>
        <v>11002391.703069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462469865</v>
      </c>
      <c r="C14">
        <v>719438637</v>
      </c>
      <c r="D14">
        <v>723713770.54200006</v>
      </c>
      <c r="E14">
        <v>728065234.013556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5046744</v>
      </c>
      <c r="D17">
        <v>5015960</v>
      </c>
      <c r="E17">
        <v>4100000</v>
      </c>
    </row>
    <row r="18" spans="1:5" x14ac:dyDescent="0.25">
      <c r="A18" t="s">
        <v>60</v>
      </c>
      <c r="B18">
        <v>0</v>
      </c>
      <c r="C18">
        <v>2300000</v>
      </c>
      <c r="D18">
        <v>3500000</v>
      </c>
      <c r="E18">
        <f>8046500-D18-C18</f>
        <v>2246500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opLeftCell="L1" zoomScale="90" zoomScaleNormal="90" workbookViewId="0">
      <selection activeCell="S7" sqref="S7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95</v>
      </c>
      <c r="C2">
        <v>35</v>
      </c>
      <c r="D2">
        <v>5</v>
      </c>
      <c r="E2">
        <v>56</v>
      </c>
      <c r="F2">
        <v>24</v>
      </c>
      <c r="G2">
        <v>95</v>
      </c>
      <c r="H2">
        <v>5</v>
      </c>
      <c r="I2">
        <v>0</v>
      </c>
      <c r="J2">
        <v>95</v>
      </c>
      <c r="K2">
        <v>10</v>
      </c>
      <c r="L2">
        <v>41</v>
      </c>
      <c r="M2">
        <v>10</v>
      </c>
      <c r="N2">
        <v>0</v>
      </c>
      <c r="O2">
        <v>6</v>
      </c>
      <c r="P2">
        <v>75</v>
      </c>
      <c r="Q2">
        <v>60</v>
      </c>
      <c r="R2">
        <v>46</v>
      </c>
      <c r="S2">
        <v>15</v>
      </c>
    </row>
    <row r="3" spans="1:19" x14ac:dyDescent="0.25">
      <c r="A3" t="s">
        <v>85</v>
      </c>
      <c r="B3">
        <v>95</v>
      </c>
      <c r="C3">
        <v>40</v>
      </c>
      <c r="D3">
        <v>5</v>
      </c>
      <c r="E3">
        <v>50</v>
      </c>
      <c r="F3">
        <v>24</v>
      </c>
      <c r="G3">
        <v>95</v>
      </c>
      <c r="H3">
        <v>7</v>
      </c>
      <c r="I3">
        <v>0</v>
      </c>
      <c r="J3">
        <v>95</v>
      </c>
      <c r="K3">
        <v>15</v>
      </c>
      <c r="L3">
        <v>43</v>
      </c>
      <c r="M3">
        <v>12</v>
      </c>
      <c r="N3">
        <v>0</v>
      </c>
      <c r="O3">
        <v>6</v>
      </c>
      <c r="P3">
        <v>100</v>
      </c>
      <c r="Q3">
        <v>70</v>
      </c>
      <c r="R3">
        <v>50</v>
      </c>
      <c r="S3">
        <v>20</v>
      </c>
    </row>
    <row r="4" spans="1:19" x14ac:dyDescent="0.25">
      <c r="A4" t="s">
        <v>86</v>
      </c>
      <c r="B4">
        <v>95</v>
      </c>
      <c r="C4">
        <v>45</v>
      </c>
      <c r="D4">
        <v>5</v>
      </c>
      <c r="E4">
        <v>40</v>
      </c>
      <c r="F4">
        <v>24</v>
      </c>
      <c r="G4">
        <v>95</v>
      </c>
      <c r="H4">
        <v>8</v>
      </c>
      <c r="I4">
        <v>0</v>
      </c>
      <c r="J4">
        <v>96</v>
      </c>
      <c r="K4">
        <v>20</v>
      </c>
      <c r="L4">
        <v>45</v>
      </c>
      <c r="M4">
        <v>14</v>
      </c>
      <c r="N4">
        <v>5</v>
      </c>
      <c r="O4">
        <v>6</v>
      </c>
      <c r="P4">
        <v>0</v>
      </c>
      <c r="Q4">
        <v>100</v>
      </c>
      <c r="R4">
        <v>55</v>
      </c>
      <c r="S4">
        <v>25</v>
      </c>
    </row>
    <row r="5" spans="1:19" x14ac:dyDescent="0.25">
      <c r="A5" t="s">
        <v>87</v>
      </c>
      <c r="B5">
        <v>96</v>
      </c>
      <c r="C5">
        <v>50</v>
      </c>
      <c r="D5">
        <v>5</v>
      </c>
      <c r="E5">
        <v>30</v>
      </c>
      <c r="F5">
        <v>24</v>
      </c>
      <c r="G5">
        <v>96</v>
      </c>
      <c r="H5">
        <v>9</v>
      </c>
      <c r="I5">
        <v>0</v>
      </c>
      <c r="J5">
        <v>96</v>
      </c>
      <c r="K5">
        <v>25</v>
      </c>
      <c r="L5">
        <v>47</v>
      </c>
      <c r="M5">
        <v>16</v>
      </c>
      <c r="N5">
        <v>60</v>
      </c>
      <c r="O5">
        <v>5</v>
      </c>
      <c r="P5">
        <v>20</v>
      </c>
      <c r="Q5">
        <v>100</v>
      </c>
      <c r="R5">
        <v>60</v>
      </c>
      <c r="S5">
        <v>35</v>
      </c>
    </row>
    <row r="6" spans="1:19" x14ac:dyDescent="0.25">
      <c r="A6" t="s">
        <v>88</v>
      </c>
      <c r="B6">
        <v>96</v>
      </c>
      <c r="C6">
        <v>55</v>
      </c>
      <c r="D6">
        <v>5</v>
      </c>
      <c r="E6">
        <v>20</v>
      </c>
      <c r="F6">
        <v>24</v>
      </c>
      <c r="G6">
        <v>96</v>
      </c>
      <c r="H6">
        <v>10</v>
      </c>
      <c r="I6">
        <v>0</v>
      </c>
      <c r="J6">
        <v>96</v>
      </c>
      <c r="K6">
        <v>30</v>
      </c>
      <c r="L6">
        <v>50</v>
      </c>
      <c r="M6">
        <v>18</v>
      </c>
      <c r="N6">
        <v>90</v>
      </c>
      <c r="O6">
        <v>4</v>
      </c>
      <c r="P6">
        <v>30</v>
      </c>
      <c r="Q6">
        <v>100</v>
      </c>
      <c r="R6">
        <v>65</v>
      </c>
      <c r="S6">
        <v>40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B1" zoomScale="90" zoomScaleNormal="90" workbookViewId="0">
      <selection activeCell="F36" sqref="F36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  <col min="4" max="4" width="12.710937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33280532</v>
      </c>
    </row>
    <row r="3" spans="1:3" x14ac:dyDescent="0.25">
      <c r="A3" t="s">
        <v>64</v>
      </c>
      <c r="B3" t="s">
        <v>65</v>
      </c>
      <c r="C3">
        <v>78832000</v>
      </c>
    </row>
    <row r="4" spans="1:3" x14ac:dyDescent="0.25">
      <c r="A4" t="s">
        <v>64</v>
      </c>
      <c r="B4" t="s">
        <v>66</v>
      </c>
      <c r="C4">
        <v>20000000</v>
      </c>
    </row>
    <row r="5" spans="1:3" x14ac:dyDescent="0.25">
      <c r="A5" t="s">
        <v>64</v>
      </c>
      <c r="B5" t="s">
        <v>67</v>
      </c>
      <c r="C5">
        <v>213040972</v>
      </c>
    </row>
    <row r="6" spans="1:3" x14ac:dyDescent="0.25">
      <c r="A6" t="s">
        <v>64</v>
      </c>
      <c r="B6" t="s">
        <v>68</v>
      </c>
      <c r="C6">
        <v>62096000</v>
      </c>
    </row>
    <row r="7" spans="1:3" x14ac:dyDescent="0.25">
      <c r="A7" t="s">
        <v>69</v>
      </c>
      <c r="B7" t="s">
        <v>70</v>
      </c>
      <c r="C7">
        <v>3000000</v>
      </c>
    </row>
    <row r="8" spans="1:3" x14ac:dyDescent="0.25">
      <c r="A8" t="s">
        <v>69</v>
      </c>
      <c r="B8" t="s">
        <v>71</v>
      </c>
      <c r="C8">
        <v>432000000</v>
      </c>
    </row>
    <row r="9" spans="1:3" x14ac:dyDescent="0.25">
      <c r="A9" t="s">
        <v>62</v>
      </c>
      <c r="B9" t="s">
        <v>72</v>
      </c>
      <c r="C9">
        <v>33280532</v>
      </c>
    </row>
    <row r="10" spans="1:3" x14ac:dyDescent="0.25">
      <c r="A10" t="s">
        <v>62</v>
      </c>
      <c r="B10" t="s">
        <v>73</v>
      </c>
      <c r="C10">
        <v>64000000</v>
      </c>
    </row>
    <row r="11" spans="1:3" x14ac:dyDescent="0.25">
      <c r="A11" t="s">
        <v>64</v>
      </c>
      <c r="B11" t="s">
        <v>74</v>
      </c>
      <c r="C11">
        <v>24</v>
      </c>
    </row>
    <row r="12" spans="1:3" x14ac:dyDescent="0.25">
      <c r="A12" t="s">
        <v>75</v>
      </c>
      <c r="B12" t="s">
        <v>76</v>
      </c>
      <c r="C12">
        <v>6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>
        <v>20</v>
      </c>
    </row>
    <row r="15" spans="1:3" x14ac:dyDescent="0.25">
      <c r="A15" t="s">
        <v>75</v>
      </c>
      <c r="B15" t="s">
        <v>79</v>
      </c>
      <c r="C15">
        <v>50</v>
      </c>
    </row>
    <row r="16" spans="1:3" x14ac:dyDescent="0.25">
      <c r="A16" t="s">
        <v>75</v>
      </c>
      <c r="B16" t="s">
        <v>80</v>
      </c>
      <c r="C16">
        <v>0</v>
      </c>
    </row>
    <row r="17" spans="1:3" x14ac:dyDescent="0.25">
      <c r="A17" t="s">
        <v>75</v>
      </c>
      <c r="B17" t="s">
        <v>81</v>
      </c>
      <c r="C17">
        <v>55</v>
      </c>
    </row>
    <row r="18" spans="1:3" x14ac:dyDescent="0.25">
      <c r="A18" t="s">
        <v>62</v>
      </c>
      <c r="B18" t="s">
        <v>82</v>
      </c>
      <c r="C18">
        <v>55</v>
      </c>
    </row>
    <row r="19" spans="1:3" x14ac:dyDescent="0.2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</cp:lastModifiedBy>
  <dcterms:created xsi:type="dcterms:W3CDTF">2020-03-24T17:16:45Z</dcterms:created>
  <dcterms:modified xsi:type="dcterms:W3CDTF">2021-05-27T17:42:03Z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