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D4" i="5" s="1"/>
  <c r="E4" i="5" s="1"/>
  <c r="C5" i="5"/>
  <c r="D5" i="5" s="1"/>
  <c r="E5" i="5" s="1"/>
  <c r="E3" i="5"/>
  <c r="D3" i="5"/>
  <c r="C3" i="5"/>
  <c r="E14" i="3"/>
  <c r="D14" i="3"/>
  <c r="C6" i="4"/>
  <c r="C8" i="4"/>
  <c r="C10" i="4"/>
  <c r="B4" i="5" l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<sst xmlns="http://schemas.openxmlformats.org/spreadsheetml/2006/main" count="193" uniqueCount="94">
  <si>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</si>
  <si>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</si>
  <si>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</si>
  <si>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</si>
  <si>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</si>
  <si>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</si>
  <si>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</si>
  <si>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</si>
  <si>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</si>
  <si>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</si>
  <si>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</si>
  <si>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</si>
  <si>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</si>
  <si>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</si>
  <si>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</si>
  <si>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</si>
  <si>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</si>
  <si>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</si>
  <si>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</si>
  <si>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</si>
  <si>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</si>
  <si>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</si>
  <si>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</si>
  <si>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</si>
  <si>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</si>
  <si>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</si>
  <si>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</si>
  <si>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</si>
  <si>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</si>
  <si>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</si>
  <si>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</si>
  <si>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</si>
  <si>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</si>
  <si>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</si>
  <si>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</si>
  <si>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</si>
  <si>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</si>
  <si>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</si>
  <si>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</si>
  <si>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</si>
  <si>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</si>
  <si>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</si>
  <si>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</si>
  <si>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</si>
  <si>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</si>
  <si>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</si>
  <si>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</si>
  <si>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</si>
  <si>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</si>
  <si>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</si>
  <si>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</si>
  <si>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</si>
  <si>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</si>
  <si>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</si>
  <si>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</si>
  <si>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</si>
  <si>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</si>
  <si>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</si>
  <si>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</si>
  <si>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</si>
  <si>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</si>
  <si>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</si>
  <si>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</si>
  <si>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</si>
  <si>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</si>
  <si>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</si>
  <si>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</si>
  <si>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</si>
  <si>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</si>
  <si>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</si>
  <si>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</si>
  <si>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</si>
  <si>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</si>
  <si>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</si>
  <si>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</si>
  <si>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</si>
  <si>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</si>
  <si>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</si>
  <si>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</si>
  <si>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</si>
  <si>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</si>
  <si>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</si>
  <si>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</si>
  <si>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</si>
  <si>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</si>
  <si>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</si>
  <si>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</si>
  <si>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</si>
  <si>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</si>
  <si>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3,04</t>
  </si>
  <si>
    <t>0,8</t>
  </si>
  <si>
    <t>0,14</t>
  </si>
  <si>
    <t>0,5</t>
  </si>
  <si>
    <t>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</si>
</sst>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D8805E-9A92-4DEE-9AD7-6F8F569432A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E3" sqref="E3"/>
    </sheetView>
  </sheetViews>
  <sheetFormatPr baseColWidth="10" defaultColWidth="9.28515625" defaultRowHeight="15" x14ac:dyDescent="0.25"/>
  <cols>
    <col min="1" max="1" width="67.5703125" style="6" customWidth="1"/>
    <col min="2" max="5" width="20.28515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191624160</v>
      </c>
      <c r="C3" s="15">
        <f>+B3*1.05</f>
        <v>201205368</v>
      </c>
      <c r="D3" s="15">
        <f>+C3*1.05</f>
        <v>211265636.40000001</v>
      </c>
      <c r="E3" s="15">
        <f>+D3*1.05</f>
        <v>221828918.22000003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f>44947148+5865068</f>
        <v>50812216</v>
      </c>
      <c r="C4" s="15">
        <f t="shared" ref="C4:E4" si="0">+B4*1.05</f>
        <v>53352826.800000004</v>
      </c>
      <c r="D4" s="15">
        <f t="shared" si="0"/>
        <v>56020468.140000008</v>
      </c>
      <c r="E4" s="15">
        <f t="shared" si="0"/>
        <v>58821491.547000013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118242540</v>
      </c>
      <c r="C5" s="15">
        <f t="shared" ref="C5:E5" si="1">+B5*1.05</f>
        <v>124154667</v>
      </c>
      <c r="D5" s="15">
        <f t="shared" si="1"/>
        <v>130362400.35000001</v>
      </c>
      <c r="E5" s="15">
        <f t="shared" si="1"/>
        <v>136880520.36750001</v>
      </c>
      <c r="F5" t="s">
        <v>57</v>
      </c>
      <c r="G5" t="s">
        <v>57</v>
      </c>
      <c r="H5" t="s">
        <v>57</v>
      </c>
    </row>
    <row r="6" spans="1:8" x14ac:dyDescent="0.25">
      <c r="A6" t="s">
        <v>39</v>
      </c>
      <c r="B6" s="15">
        <v>147973034</v>
      </c>
      <c r="C6" s="14">
        <v>158752049</v>
      </c>
      <c r="D6" s="15">
        <v>164006882</v>
      </c>
      <c r="E6" s="15">
        <v>175663340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57</v>
      </c>
      <c r="G9" t="s">
        <v>57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14" sqref="E14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20.57031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14">
        <v>0</v>
      </c>
      <c r="C8" s="14">
        <v>180000000</v>
      </c>
      <c r="D8" s="15">
        <v>0</v>
      </c>
      <c r="E8" s="14">
        <v>230000000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804567381</v>
      </c>
      <c r="C14" s="13">
        <v>1223916996</v>
      </c>
      <c r="D14" s="15">
        <f>+C14*1.06</f>
        <v>1297352015.76</v>
      </c>
      <c r="E14" s="15">
        <f>+D14*1.06</f>
        <v>1375193136.7056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G1" zoomScale="90" zoomScaleNormal="90" workbookViewId="0">
      <selection activeCell="L2" sqref="L2"/>
    </sheetView>
  </sheetViews>
  <sheetFormatPr baseColWidth="10" defaultColWidth="9.140625" defaultRowHeight="15" x14ac:dyDescent="0.25"/>
  <cols>
    <col min="1" max="1" width="26.140625" customWidth="1"/>
    <col min="2" max="2" width="24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 t="s">
        <v>90</v>
      </c>
      <c r="C2">
        <v>0</v>
      </c>
      <c r="D2" s="12" t="s">
        <v>91</v>
      </c>
      <c r="E2">
        <v>0</v>
      </c>
      <c r="F2" s="12">
        <v>12</v>
      </c>
      <c r="G2" s="15" t="s">
        <v>93</v>
      </c>
      <c r="H2" s="15">
        <v>0</v>
      </c>
      <c r="I2" s="15">
        <v>0</v>
      </c>
      <c r="J2" s="15">
        <v>1</v>
      </c>
      <c r="K2" s="16">
        <v>0</v>
      </c>
      <c r="L2" t="s">
        <v>89</v>
      </c>
      <c r="M2" s="16">
        <v>0</v>
      </c>
      <c r="N2" s="11">
        <v>0</v>
      </c>
      <c r="O2">
        <v>0</v>
      </c>
      <c r="P2" s="16">
        <v>0</v>
      </c>
      <c r="Q2">
        <v>0</v>
      </c>
      <c r="R2" s="16">
        <v>0</v>
      </c>
      <c r="S2">
        <v>0</v>
      </c>
    </row>
    <row r="3" spans="1:19" x14ac:dyDescent="0.25">
      <c r="A3" t="s">
        <v>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0</v>
      </c>
      <c r="C4">
        <v>0</v>
      </c>
      <c r="D4">
        <v>0</v>
      </c>
      <c r="E4">
        <v>0</v>
      </c>
      <c r="F4">
        <v>0</v>
      </c>
      <c r="G4" s="11">
        <v>0.95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s="16" customFormat="1" x14ac:dyDescent="0.25">
      <c r="A5" t="s">
        <v>87</v>
      </c>
      <c r="B5" s="16">
        <v>0</v>
      </c>
      <c r="C5" s="16">
        <v>0.1</v>
      </c>
      <c r="D5" s="16" t="s">
        <v>92</v>
      </c>
      <c r="E5" s="16">
        <v>0</v>
      </c>
      <c r="F5" s="16">
        <v>18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</row>
    <row r="6" spans="1:19" x14ac:dyDescent="0.25">
      <c r="A6" t="s">
        <v>88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0</v>
      </c>
      <c r="K6" s="16">
        <v>0</v>
      </c>
      <c r="L6" s="16">
        <v>0</v>
      </c>
      <c r="M6" s="16">
        <v>0.5</v>
      </c>
      <c r="N6" s="16">
        <v>0.9</v>
      </c>
      <c r="O6" s="16">
        <v>0</v>
      </c>
      <c r="P6" s="16">
        <v>0.5</v>
      </c>
      <c r="Q6" s="16">
        <v>0</v>
      </c>
      <c r="R6" s="16">
        <v>0.5</v>
      </c>
      <c r="S6" s="1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E4" sqref="E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11.140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162951932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200000</v>
      </c>
    </row>
    <row r="5" spans="1:3" x14ac:dyDescent="0.25">
      <c r="A5" t="s">
        <v>64</v>
      </c>
      <c r="B5" t="s">
        <v>67</v>
      </c>
      <c r="C5">
        <v>300000000</v>
      </c>
    </row>
    <row r="6" spans="1:3" x14ac:dyDescent="0.25">
      <c r="A6" t="s">
        <v>64</v>
      </c>
      <c r="B6" t="s">
        <v>68</v>
      </c>
      <c r="C6">
        <f>196500000*4+(400000000)</f>
        <v>1186000000</v>
      </c>
    </row>
    <row r="7" spans="1:3" x14ac:dyDescent="0.25">
      <c r="A7" t="s">
        <v>69</v>
      </c>
      <c r="B7" t="s">
        <v>70</v>
      </c>
      <c r="C7">
        <v>250000000</v>
      </c>
    </row>
    <row r="8" spans="1:3" x14ac:dyDescent="0.25">
      <c r="A8" t="s">
        <v>69</v>
      </c>
      <c r="B8" t="s">
        <v>71</v>
      </c>
      <c r="C8">
        <f>82043872*4+(245000000)</f>
        <v>573175488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f>128159400*4+(45000000)</f>
        <v>557637600</v>
      </c>
    </row>
    <row r="11" spans="1:3" x14ac:dyDescent="0.25">
      <c r="A11" t="s">
        <v>64</v>
      </c>
      <c r="B11" t="s">
        <v>74</v>
      </c>
      <c r="C11">
        <v>235000000</v>
      </c>
    </row>
    <row r="12" spans="1:3" x14ac:dyDescent="0.25">
      <c r="A12" t="s">
        <v>75</v>
      </c>
      <c r="B12" t="s">
        <v>76</v>
      </c>
      <c r="C12">
        <v>60000000</v>
      </c>
    </row>
    <row r="13" spans="1:3" x14ac:dyDescent="0.25">
      <c r="A13" t="s">
        <v>75</v>
      </c>
      <c r="B13" t="s">
        <v>77</v>
      </c>
      <c r="C13">
        <v>200000000</v>
      </c>
    </row>
    <row r="14" spans="1:3" x14ac:dyDescent="0.25">
      <c r="A14" t="s">
        <v>75</v>
      </c>
      <c r="B14" t="s">
        <v>78</v>
      </c>
      <c r="C14">
        <v>80000000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50000000</v>
      </c>
    </row>
    <row r="18" spans="1:3" x14ac:dyDescent="0.25">
      <c r="A18" t="s">
        <v>62</v>
      </c>
      <c r="B18" t="s">
        <v>82</v>
      </c>
      <c r="C18">
        <v>45000000</v>
      </c>
    </row>
    <row r="19" spans="1:3" x14ac:dyDescent="0.25">
      <c r="A19" t="s">
        <v>69</v>
      </c>
      <c r="B19" t="s">
        <v>83</v>
      </c>
      <c r="C19">
        <v>235000000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7" sqref="E1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Luis Luna</cp:lastModifiedBy>
  <dcterms:created xsi:type="dcterms:W3CDTF">2020-03-24T17:16:45Z</dcterms:created>
  <dcterms:modified xsi:type="dcterms:W3CDTF">2021-05-27T23:18:34Z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