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S\MACHETA 2021\SINAS 2021\"/>
    </mc:Choice>
  </mc:AlternateContent>
  <xr:revisionPtr revIDLastSave="0" documentId="8_{05DCDA3B-8E8F-4D50-9A1E-ED9DEF697269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C11" i="4"/>
  <c r="E15" i="3"/>
  <c r="D15" i="3"/>
  <c r="B14" i="3"/>
  <c r="B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3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5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7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7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8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9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10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2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2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4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4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2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2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0" shapeId="0" xr:uid="{19498AF9-BA99-4FBD-ACCA-1EF295FE6AAC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 xr:uid="{00000000-0006-0000-0200-00003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2" authorId="0" shapeId="0" xr:uid="{00000000-0006-0000-0200-00004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 shapeId="0" xr:uid="{00000000-0006-0000-0200-00004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 xr:uid="{269739E2-B132-4408-B2DF-A119FDFC69A6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 xr:uid="{F51F6A92-2E27-46CF-A9E7-0DA21FBDC629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 xr:uid="{DDBAD916-D155-4171-8FDA-7F71B70426FA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3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 xr:uid="{EEA05C0C-5367-465B-B9C6-874525BFF0C5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 xr:uid="{00000000-0006-0000-0200-00003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 xr:uid="{00000000-0006-0000-0200-00003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3" authorId="0" shapeId="0" xr:uid="{00000000-0006-0000-0200-00004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 xr:uid="{00000000-0006-0000-0200-00004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 xr:uid="{64251365-52DA-49C0-9834-D4738C7B32DD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4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4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 xr:uid="{3AA30B4C-FD49-4B02-976C-C220641EB083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 xr:uid="{5366CD6E-B56C-4FAF-8395-DDBA19726E15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 xr:uid="{00000000-0006-0000-0200-00002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4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 xr:uid="{AD795889-E430-4A5E-878F-27808F4CBDEA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 xr:uid="{00000000-0006-0000-0200-00003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 shapeId="0" xr:uid="{00000000-0006-0000-0200-00003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 xr:uid="{00000000-0006-0000-0200-00004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 xr:uid="{00000000-0006-0000-0200-00004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 xr:uid="{F3ACBBD8-B18B-46F0-A58C-C2B75B02FC1F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5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5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 xr:uid="{B6DB2CAB-1DBE-4119-8BD5-767EFA1FFDFC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 xr:uid="{6B1202B8-DE29-498D-A39D-80D657368E41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 xr:uid="{00000000-0006-0000-0200-00002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5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 xr:uid="{FFDBFC24-9E39-4ACD-99AC-40172B84C682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 xr:uid="{00000000-0006-0000-0200-00003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5" authorId="0" shapeId="0" xr:uid="{00000000-0006-0000-0200-00003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 xr:uid="{00000000-0006-0000-0200-00004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 xr:uid="{00000000-0006-0000-0200-00004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 xr:uid="{BF9EA72D-1149-4B93-AC70-863A70DDE5BA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 xr:uid="{00000000-0006-0000-0200-00001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6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6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 xr:uid="{9A6234E1-BA24-402A-9D85-DD0BDDCD88F5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 xr:uid="{F70C68F0-12AD-410D-BF89-6A321C789E9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 xr:uid="{00000000-0006-0000-0200-00002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 xr:uid="{AD54CDC1-2FAC-4727-A5DC-7D06A0C47B33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 xr:uid="{00000000-0006-0000-0200-00003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 shapeId="0" xr:uid="{00000000-0006-0000-0200-00004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 xr:uid="{00000000-0006-0000-0200-00004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 xr:uid="{00000000-0006-0000-0200-00004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<sst xmlns="http://schemas.openxmlformats.org/spreadsheetml/2006/main" count="241" uniqueCount="123">
  <si>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</si>
  <si>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</si>
  <si>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</si>
  <si>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</si>
  <si>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</si>
  <si>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</si>
  <si>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</si>
  <si>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</si>
  <si>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</si>
  <si>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</si>
  <si>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</si>
  <si>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</si>
  <si>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</si>
  <si>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</si>
  <si>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</si>
  <si>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</si>
  <si>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</si>
  <si>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</si>
  <si>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</si>
  <si>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</si>
  <si>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</si>
  <si>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</si>
  <si>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</si>
  <si>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</si>
  <si>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</si>
  <si>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</si>
  <si>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</si>
  <si>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</si>
  <si>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</si>
  <si>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</si>
  <si>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</si>
  <si>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</si>
  <si>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</si>
  <si>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</si>
  <si>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</si>
  <si>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</si>
  <si>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</si>
  <si>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</si>
  <si>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</si>
  <si>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</si>
  <si>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</si>
  <si>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</si>
  <si>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</si>
  <si>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</si>
  <si>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</si>
  <si>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</si>
  <si>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</si>
  <si>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</si>
  <si>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</si>
  <si>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</si>
  <si>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</si>
  <si>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</si>
  <si>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</si>
  <si>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</si>
  <si>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</si>
  <si>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</si>
  <si>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</si>
  <si>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</si>
  <si>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</si>
  <si>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</si>
  <si>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</si>
  <si>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</si>
  <si>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</si>
  <si>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</si>
  <si>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</si>
  <si>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</si>
  <si>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</si>
  <si>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</si>
  <si>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</si>
  <si>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</si>
  <si>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</si>
  <si>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</si>
  <si>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</si>
  <si>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</si>
  <si>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</si>
  <si>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</si>
  <si>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</si>
  <si>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</si>
  <si>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</si>
  <si>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</si>
  <si>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</si>
  <si>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</si>
  <si>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</si>
  <si>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</si>
  <si>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</si>
  <si>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</si>
  <si>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</si>
  <si>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</si>
  <si>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</si>
  <si>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0,9898</t>
  </si>
  <si>
    <t>0,53</t>
  </si>
  <si>
    <t>0,6</t>
  </si>
  <si>
    <t>0,7</t>
  </si>
  <si>
    <t>0,8</t>
  </si>
  <si>
    <t>0,85</t>
  </si>
  <si>
    <t>0,1155</t>
  </si>
  <si>
    <t>0,1156</t>
  </si>
  <si>
    <t>0,10</t>
  </si>
  <si>
    <t>0,09</t>
  </si>
  <si>
    <t>0,08</t>
  </si>
  <si>
    <t>0,07</t>
  </si>
  <si>
    <t>0,92</t>
  </si>
  <si>
    <t>0,94</t>
  </si>
  <si>
    <t>0,96</t>
  </si>
  <si>
    <t>0,98</t>
  </si>
  <si>
    <t>1,00</t>
  </si>
  <si>
    <t>0,981</t>
  </si>
  <si>
    <t>0,2</t>
  </si>
  <si>
    <t>0,25</t>
  </si>
  <si>
    <t>0,30</t>
  </si>
  <si>
    <t>0,35</t>
  </si>
  <si>
    <t>0,40</t>
  </si>
  <si>
    <t>0,05</t>
  </si>
  <si>
    <t>0,06</t>
  </si>
  <si>
    <t>0,4</t>
  </si>
  <si>
    <t>0,5</t>
  </si>
  <si>
    <t>0,65</t>
  </si>
  <si>
    <t>0,50</t>
  </si>
  <si>
    <t>0,75</t>
  </si>
  <si>
    <t>0,70</t>
  </si>
  <si>
    <t>0,80</t>
  </si>
  <si>
    <t>0,90</t>
  </si>
  <si>
    <t>0,60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</si>
</sst>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Fill="1"/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4B7BD17-B708-4856-9C5A-F335E9F14DD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47" name="202" hidden="1">
          <a:extLst>
            <a:ext uri="{FF2B5EF4-FFF2-40B4-BE49-F238E27FC236}">
              <a16:creationId xmlns:a16="http://schemas.microsoft.com/office/drawing/2014/main" id="{A56DFD88-5506-4D2E-9C04-CA81D859858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E10" sqref="E10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3.28515625" bestFit="1" customWidth="1"/>
    <col min="4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s="13" t="s">
        <v>54</v>
      </c>
    </row>
    <row r="3" spans="1:8" x14ac:dyDescent="0.25">
      <c r="A3" t="s">
        <v>36</v>
      </c>
      <c r="B3">
        <v>18419298</v>
      </c>
      <c r="C3" s="13">
        <v>18971877</v>
      </c>
      <c r="D3" s="13">
        <v>19541033</v>
      </c>
      <c r="E3" s="13">
        <v>20127264</v>
      </c>
      <c r="F3" t="s">
        <v>56</v>
      </c>
    </row>
    <row r="4" spans="1:8" x14ac:dyDescent="0.25">
      <c r="A4" t="s">
        <v>37</v>
      </c>
      <c r="B4">
        <v>7338183</v>
      </c>
      <c r="C4" s="13">
        <v>7558328</v>
      </c>
      <c r="D4" s="13">
        <v>7785078</v>
      </c>
      <c r="E4" s="13">
        <v>8018631</v>
      </c>
      <c r="F4" t="s">
        <v>56</v>
      </c>
    </row>
    <row r="5" spans="1:8" x14ac:dyDescent="0.25">
      <c r="A5" t="s">
        <v>38</v>
      </c>
      <c r="B5">
        <v>10155528</v>
      </c>
      <c r="C5" s="13">
        <v>10460194</v>
      </c>
      <c r="D5" s="13">
        <v>10773999</v>
      </c>
      <c r="E5" s="13">
        <v>11097220</v>
      </c>
      <c r="F5" t="s">
        <v>56</v>
      </c>
    </row>
    <row r="6" spans="1:8" x14ac:dyDescent="0.25">
      <c r="A6" t="s">
        <v>39</v>
      </c>
      <c r="B6">
        <v>161426848</v>
      </c>
      <c r="C6">
        <v>246038736</v>
      </c>
      <c r="D6">
        <v>246038736</v>
      </c>
      <c r="E6">
        <v>246038736</v>
      </c>
      <c r="F6" t="s">
        <v>56</v>
      </c>
    </row>
    <row r="7" spans="1:8" x14ac:dyDescent="0.25">
      <c r="A7" t="s">
        <v>40</v>
      </c>
      <c r="B7">
        <v>213707984</v>
      </c>
      <c r="C7" s="11">
        <v>683113590</v>
      </c>
      <c r="D7" s="13">
        <v>703606998</v>
      </c>
      <c r="E7" s="13">
        <v>724715208</v>
      </c>
      <c r="F7" t="s">
        <v>54</v>
      </c>
      <c r="G7" t="s">
        <v>56</v>
      </c>
    </row>
    <row r="8" spans="1:8" x14ac:dyDescent="0.25">
      <c r="A8" t="s">
        <v>41</v>
      </c>
      <c r="B8">
        <v>398538940</v>
      </c>
      <c r="C8" s="11">
        <v>82739958</v>
      </c>
      <c r="D8" s="13">
        <v>85222157</v>
      </c>
      <c r="E8" s="13">
        <v>87778821</v>
      </c>
      <c r="F8" t="s">
        <v>54</v>
      </c>
      <c r="G8" t="s">
        <v>56</v>
      </c>
    </row>
    <row r="9" spans="1:8" x14ac:dyDescent="0.25">
      <c r="A9" t="s">
        <v>42</v>
      </c>
      <c r="B9">
        <v>94239702</v>
      </c>
      <c r="C9" s="11">
        <v>170382000</v>
      </c>
      <c r="D9">
        <v>175493460</v>
      </c>
      <c r="E9" s="13">
        <v>180758264</v>
      </c>
      <c r="F9" t="s">
        <v>54</v>
      </c>
      <c r="G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s="13" t="s">
        <v>54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H12" sqref="H12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161426848</v>
      </c>
      <c r="C8">
        <v>246038736</v>
      </c>
      <c r="D8">
        <v>246038736</v>
      </c>
      <c r="E8">
        <v>246038736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f>130505426+196160848</f>
        <v>326666274</v>
      </c>
      <c r="C12">
        <v>448708062</v>
      </c>
      <c r="D12" s="13">
        <v>462169304</v>
      </c>
      <c r="E12" s="13">
        <v>476034383</v>
      </c>
    </row>
    <row r="13" spans="1:5" x14ac:dyDescent="0.25">
      <c r="A13" t="s">
        <v>55</v>
      </c>
      <c r="B13">
        <v>0</v>
      </c>
      <c r="C13">
        <v>0</v>
      </c>
      <c r="D13" s="11">
        <v>0</v>
      </c>
      <c r="E13" s="11">
        <v>0</v>
      </c>
    </row>
    <row r="14" spans="1:5" x14ac:dyDescent="0.25">
      <c r="A14" t="s">
        <v>56</v>
      </c>
      <c r="B14">
        <f>114861052+236684467+8331841</f>
        <v>359877360</v>
      </c>
      <c r="C14">
        <v>790203071</v>
      </c>
      <c r="D14" s="13">
        <v>813909163</v>
      </c>
      <c r="E14" s="13">
        <v>838326438</v>
      </c>
    </row>
    <row r="15" spans="1:5" x14ac:dyDescent="0.25">
      <c r="A15" t="s">
        <v>57</v>
      </c>
      <c r="B15">
        <v>181369840</v>
      </c>
      <c r="C15">
        <v>12000000</v>
      </c>
      <c r="D15" s="11">
        <f t="shared" ref="D14:E15" si="0">+C15*1.03</f>
        <v>12360000</v>
      </c>
      <c r="E15" s="11">
        <f t="shared" si="0"/>
        <v>12730800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S7" sqref="S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 t="s">
        <v>89</v>
      </c>
      <c r="C2" s="13" t="s">
        <v>90</v>
      </c>
      <c r="D2" s="13" t="s">
        <v>95</v>
      </c>
      <c r="E2" s="13" t="s">
        <v>96</v>
      </c>
      <c r="F2">
        <v>24</v>
      </c>
      <c r="G2" s="13" t="s">
        <v>101</v>
      </c>
      <c r="H2">
        <v>0</v>
      </c>
      <c r="I2" s="13" t="s">
        <v>105</v>
      </c>
      <c r="J2" s="13" t="s">
        <v>106</v>
      </c>
      <c r="K2" s="13" t="s">
        <v>107</v>
      </c>
      <c r="L2">
        <v>508.95</v>
      </c>
      <c r="M2">
        <v>0</v>
      </c>
      <c r="N2" s="13" t="s">
        <v>104</v>
      </c>
      <c r="O2">
        <v>232</v>
      </c>
      <c r="P2" s="13" t="s">
        <v>114</v>
      </c>
      <c r="Q2" s="12">
        <v>0</v>
      </c>
      <c r="R2" s="13" t="s">
        <v>119</v>
      </c>
      <c r="S2" s="13" t="s">
        <v>122</v>
      </c>
    </row>
    <row r="3" spans="1:19" x14ac:dyDescent="0.25">
      <c r="A3" t="s">
        <v>85</v>
      </c>
      <c r="B3" s="13" t="s">
        <v>105</v>
      </c>
      <c r="C3" s="13" t="s">
        <v>91</v>
      </c>
      <c r="D3" s="13" t="s">
        <v>97</v>
      </c>
      <c r="E3" s="13" t="s">
        <v>97</v>
      </c>
      <c r="F3">
        <v>24</v>
      </c>
      <c r="G3" s="13" t="s">
        <v>102</v>
      </c>
      <c r="H3">
        <v>0</v>
      </c>
      <c r="I3" s="13" t="s">
        <v>105</v>
      </c>
      <c r="J3" s="13" t="s">
        <v>105</v>
      </c>
      <c r="K3" s="13" t="s">
        <v>108</v>
      </c>
      <c r="L3">
        <v>478.95</v>
      </c>
      <c r="M3" s="13" t="s">
        <v>112</v>
      </c>
      <c r="N3" s="13" t="s">
        <v>105</v>
      </c>
      <c r="O3">
        <v>232</v>
      </c>
      <c r="P3" s="13" t="s">
        <v>115</v>
      </c>
      <c r="Q3" s="13" t="s">
        <v>108</v>
      </c>
      <c r="R3" s="13" t="s">
        <v>118</v>
      </c>
      <c r="S3" s="13" t="s">
        <v>119</v>
      </c>
    </row>
    <row r="4" spans="1:19" x14ac:dyDescent="0.25">
      <c r="A4" t="s">
        <v>86</v>
      </c>
      <c r="B4" s="13" t="s">
        <v>105</v>
      </c>
      <c r="C4" s="13" t="s">
        <v>92</v>
      </c>
      <c r="D4" s="13" t="s">
        <v>98</v>
      </c>
      <c r="E4" s="13" t="s">
        <v>98</v>
      </c>
      <c r="F4">
        <v>24</v>
      </c>
      <c r="G4" s="13" t="s">
        <v>103</v>
      </c>
      <c r="H4">
        <v>0</v>
      </c>
      <c r="I4" s="13" t="s">
        <v>105</v>
      </c>
      <c r="J4" s="13" t="s">
        <v>105</v>
      </c>
      <c r="K4" s="13" t="s">
        <v>109</v>
      </c>
      <c r="L4">
        <v>448.95</v>
      </c>
      <c r="M4" s="13" t="s">
        <v>113</v>
      </c>
      <c r="N4" s="13" t="s">
        <v>105</v>
      </c>
      <c r="O4">
        <v>200</v>
      </c>
      <c r="P4" s="13" t="s">
        <v>116</v>
      </c>
      <c r="Q4" s="13" t="s">
        <v>117</v>
      </c>
      <c r="R4" s="13" t="s">
        <v>120</v>
      </c>
      <c r="S4" s="13" t="s">
        <v>120</v>
      </c>
    </row>
    <row r="5" spans="1:19" x14ac:dyDescent="0.25">
      <c r="A5" t="s">
        <v>87</v>
      </c>
      <c r="B5" s="13" t="s">
        <v>105</v>
      </c>
      <c r="C5" s="13" t="s">
        <v>93</v>
      </c>
      <c r="D5" s="13" t="s">
        <v>99</v>
      </c>
      <c r="E5" s="13" t="s">
        <v>99</v>
      </c>
      <c r="F5">
        <v>24</v>
      </c>
      <c r="G5" s="13" t="s">
        <v>104</v>
      </c>
      <c r="H5">
        <v>0</v>
      </c>
      <c r="I5" s="13" t="s">
        <v>105</v>
      </c>
      <c r="J5" s="13" t="s">
        <v>105</v>
      </c>
      <c r="K5" s="13" t="s">
        <v>110</v>
      </c>
      <c r="L5">
        <v>418.95</v>
      </c>
      <c r="M5" s="13" t="s">
        <v>100</v>
      </c>
      <c r="N5" s="13" t="s">
        <v>105</v>
      </c>
      <c r="O5">
        <v>170</v>
      </c>
      <c r="P5" s="13" t="s">
        <v>94</v>
      </c>
      <c r="Q5" s="13" t="s">
        <v>118</v>
      </c>
      <c r="R5" s="13" t="s">
        <v>121</v>
      </c>
      <c r="S5" s="13" t="s">
        <v>121</v>
      </c>
    </row>
    <row r="6" spans="1:19" x14ac:dyDescent="0.25">
      <c r="A6" t="s">
        <v>88</v>
      </c>
      <c r="B6" s="13" t="s">
        <v>105</v>
      </c>
      <c r="C6" s="13" t="s">
        <v>94</v>
      </c>
      <c r="D6" s="13" t="s">
        <v>100</v>
      </c>
      <c r="E6" s="13" t="s">
        <v>100</v>
      </c>
      <c r="F6">
        <v>24</v>
      </c>
      <c r="G6" s="13" t="s">
        <v>105</v>
      </c>
      <c r="H6">
        <v>0</v>
      </c>
      <c r="I6" s="13" t="s">
        <v>105</v>
      </c>
      <c r="J6" s="13" t="s">
        <v>105</v>
      </c>
      <c r="K6" s="13" t="s">
        <v>111</v>
      </c>
      <c r="L6">
        <v>388.95</v>
      </c>
      <c r="M6" s="13" t="s">
        <v>99</v>
      </c>
      <c r="N6" s="13" t="s">
        <v>105</v>
      </c>
      <c r="O6">
        <v>150</v>
      </c>
      <c r="P6" s="13" t="s">
        <v>105</v>
      </c>
      <c r="Q6" s="13" t="s">
        <v>105</v>
      </c>
      <c r="R6" s="13" t="s">
        <v>105</v>
      </c>
      <c r="S6" s="13" t="s">
        <v>105</v>
      </c>
    </row>
  </sheetData>
  <phoneticPr fontId="4" type="noConversion"/>
  <pageMargins left="0.7" right="0.7" top="0.75" bottom="0.75" header="0.3" footer="0.3"/>
  <pageSetup paperSize="9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F7" sqref="F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187974540</v>
      </c>
    </row>
    <row r="4" spans="1:3" x14ac:dyDescent="0.25">
      <c r="A4" t="s">
        <v>64</v>
      </c>
      <c r="B4" t="s">
        <v>66</v>
      </c>
      <c r="C4">
        <v>18600000</v>
      </c>
    </row>
    <row r="5" spans="1:3" x14ac:dyDescent="0.25">
      <c r="A5" t="s">
        <v>64</v>
      </c>
      <c r="B5" t="s">
        <v>67</v>
      </c>
      <c r="C5">
        <f>130328800+9000000</f>
        <v>139328800</v>
      </c>
    </row>
    <row r="6" spans="1:3" x14ac:dyDescent="0.25">
      <c r="A6" t="s">
        <v>64</v>
      </c>
      <c r="B6" t="s">
        <v>68</v>
      </c>
      <c r="C6">
        <v>97935280</v>
      </c>
    </row>
    <row r="7" spans="1:3" x14ac:dyDescent="0.25">
      <c r="A7" t="s">
        <v>69</v>
      </c>
      <c r="B7" t="s">
        <v>70</v>
      </c>
      <c r="C7">
        <v>8000000</v>
      </c>
    </row>
    <row r="8" spans="1:3" x14ac:dyDescent="0.25">
      <c r="A8" t="s">
        <v>69</v>
      </c>
      <c r="B8" t="s">
        <v>71</v>
      </c>
      <c r="C8">
        <v>42688869</v>
      </c>
    </row>
    <row r="9" spans="1:3" x14ac:dyDescent="0.25">
      <c r="A9" t="s">
        <v>62</v>
      </c>
      <c r="B9" t="s">
        <v>72</v>
      </c>
      <c r="C9">
        <v>8000000</v>
      </c>
    </row>
    <row r="10" spans="1:3" x14ac:dyDescent="0.25">
      <c r="A10" t="s">
        <v>62</v>
      </c>
      <c r="B10" t="s">
        <v>73</v>
      </c>
      <c r="C10">
        <v>88456000</v>
      </c>
    </row>
    <row r="11" spans="1:3" x14ac:dyDescent="0.25">
      <c r="A11" t="s">
        <v>64</v>
      </c>
      <c r="B11" t="s">
        <v>74</v>
      </c>
      <c r="C11">
        <f>5000000+6870000</f>
        <v>11870000</v>
      </c>
    </row>
    <row r="12" spans="1:3" x14ac:dyDescent="0.25">
      <c r="A12" t="s">
        <v>75</v>
      </c>
      <c r="B12" t="s">
        <v>76</v>
      </c>
      <c r="C12">
        <v>222404970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74926000</v>
      </c>
    </row>
    <row r="17" spans="1:3" x14ac:dyDescent="0.25">
      <c r="A17" t="s">
        <v>75</v>
      </c>
      <c r="B17" t="s">
        <v>81</v>
      </c>
      <c r="C17">
        <v>31051089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5000000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jairo wilson lizarazo silva</cp:lastModifiedBy>
  <dcterms:created xsi:type="dcterms:W3CDTF">2020-03-24T17:16:45Z</dcterms:created>
  <dcterms:modified xsi:type="dcterms:W3CDTF">2021-05-28T20:39:36Z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