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carve\Desktop\REPORTE SINAS\PARA CARGAR\"/>
    </mc:Choice>
  </mc:AlternateContent>
  <xr:revisionPtr revIDLastSave="0" documentId="13_ncr:1_{E258FC8A-C1F5-4E5A-AE09-98AF5C22A020}" xr6:coauthVersionLast="47" xr6:coauthVersionMax="47" xr10:uidLastSave="{00000000-0000-0000-0000-000000000000}"/>
  <bookViews>
    <workbookView xWindow="-120" yWindow="-120" windowWidth="20730" windowHeight="11160" tabRatio="619" activeTab="1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5" l="1"/>
  <c r="E4" i="5"/>
  <c r="E3" i="5"/>
  <c r="D5" i="5"/>
  <c r="D4" i="5"/>
  <c r="D3" i="5"/>
  <c r="C5" i="5"/>
  <c r="C4" i="5"/>
  <c r="C3" i="5"/>
  <c r="E3" i="3" l="1"/>
  <c r="E8" i="3"/>
  <c r="D8" i="3"/>
  <c r="C8" i="3"/>
  <c r="B8" i="3"/>
  <c r="C6" i="4"/>
  <c r="B5" i="5" l="1"/>
  <c r="B4" i="5"/>
  <c r="B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<sst xmlns="http://schemas.openxmlformats.org/spreadsheetml/2006/main" count="214" uniqueCount="103">
  <si>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</si>
  <si>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</si>
  <si>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</si>
  <si>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</si>
  <si>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</si>
  <si>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</si>
  <si>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</si>
  <si>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</si>
  <si>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</si>
  <si>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</si>
  <si>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</si>
  <si>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</si>
  <si>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</si>
  <si>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</si>
  <si>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</si>
  <si>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</si>
  <si>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</si>
  <si>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</si>
  <si>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</si>
  <si>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</si>
  <si>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</si>
  <si>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</si>
  <si>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</si>
  <si>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</si>
  <si>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</si>
  <si>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</si>
  <si>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</si>
  <si>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</si>
  <si>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</si>
  <si>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</si>
  <si>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</si>
  <si>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</si>
  <si>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</si>
  <si>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</si>
  <si>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</si>
  <si>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</si>
  <si>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</si>
  <si>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</si>
  <si>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</si>
  <si>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</si>
  <si>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</si>
  <si>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</si>
  <si>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</si>
  <si>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</si>
  <si>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</si>
  <si>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</si>
  <si>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</si>
  <si>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</si>
  <si>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</si>
  <si>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</si>
  <si>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</si>
  <si>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</si>
  <si>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</si>
  <si>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</si>
  <si>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</si>
  <si>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</si>
  <si>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</si>
  <si>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</si>
  <si>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</si>
  <si>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</si>
  <si>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</si>
  <si>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</si>
  <si>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</si>
  <si>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</si>
  <si>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</si>
  <si>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</si>
  <si>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</si>
  <si>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</si>
  <si>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</si>
  <si>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</si>
  <si>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</si>
  <si>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</si>
  <si>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</si>
  <si>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</si>
  <si>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</si>
  <si>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</si>
  <si>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</si>
  <si>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</si>
  <si>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</si>
  <si>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</si>
  <si>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</si>
  <si>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</si>
  <si>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</si>
  <si>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</si>
  <si>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</si>
  <si>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</si>
  <si>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</si>
  <si>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</si>
  <si>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</si>
  <si>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24</t>
  </si>
  <si>
    <t>16</t>
  </si>
  <si>
    <t>20</t>
  </si>
  <si>
    <t>0,67</t>
  </si>
  <si>
    <t>0,48</t>
  </si>
  <si>
    <t>0,20</t>
  </si>
  <si>
    <t>0,100</t>
  </si>
  <si>
    <t>0,90</t>
  </si>
  <si>
    <t>0,70</t>
  </si>
  <si>
    <t>0,50</t>
  </si>
  <si>
    <t>0,30</t>
  </si>
  <si>
    <t>0,40</t>
  </si>
  <si>
    <t>0,60</t>
  </si>
  <si>
    <t>0,80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</si>
</sst>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5B25CB10-E5DA-447B-8022-0E81F9BC3D22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zoomScale="90" zoomScaleNormal="90" workbookViewId="0">
      <selection activeCell="F13" sqref="F13"/>
    </sheetView>
  </sheetViews>
  <sheetFormatPr baseColWidth="10" defaultColWidth="9.28515625" defaultRowHeight="15" x14ac:dyDescent="0.25"/>
  <cols>
    <col min="1" max="1" width="60.5703125" style="6" customWidth="1"/>
    <col min="2" max="2" width="12.140625" bestFit="1" customWidth="1"/>
    <col min="3" max="4" width="11.140625" bestFit="1" customWidth="1"/>
    <col min="5" max="5" width="11.710937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  <c r="C2">
        <v>0</v>
      </c>
      <c r="D2">
        <v>0</v>
      </c>
      <c r="E2">
        <v>0</v>
      </c>
      <c r="F2" t="s">
        <v>56</v>
      </c>
    </row>
    <row r="3" spans="1:8" x14ac:dyDescent="0.25">
      <c r="A3" t="s">
        <v>36</v>
      </c>
      <c r="B3">
        <f>13961230*12</f>
        <v>167534760</v>
      </c>
      <c r="C3">
        <f>19088239*12</f>
        <v>229058868</v>
      </c>
      <c r="D3">
        <f>19088239*12</f>
        <v>229058868</v>
      </c>
      <c r="E3">
        <f>19088239*12</f>
        <v>229058868</v>
      </c>
      <c r="F3" t="s">
        <v>56</v>
      </c>
    </row>
    <row r="4" spans="1:8" x14ac:dyDescent="0.25">
      <c r="A4" t="s">
        <v>37</v>
      </c>
      <c r="B4">
        <f>10782541*12</f>
        <v>129390492</v>
      </c>
      <c r="C4">
        <f>16279177*12</f>
        <v>195350124</v>
      </c>
      <c r="D4">
        <f>16279177*12</f>
        <v>195350124</v>
      </c>
      <c r="E4">
        <f>16279177*12</f>
        <v>195350124</v>
      </c>
      <c r="F4" t="s">
        <v>56</v>
      </c>
    </row>
    <row r="5" spans="1:8" x14ac:dyDescent="0.25">
      <c r="A5" t="s">
        <v>38</v>
      </c>
      <c r="B5">
        <f>14164969*12</f>
        <v>169979628</v>
      </c>
      <c r="C5">
        <f>16018580*12</f>
        <v>192222960</v>
      </c>
      <c r="D5">
        <f>16018580*12</f>
        <v>192222960</v>
      </c>
      <c r="E5">
        <f>16018580*12</f>
        <v>192222960</v>
      </c>
      <c r="F5" t="s">
        <v>56</v>
      </c>
    </row>
    <row r="6" spans="1:8" x14ac:dyDescent="0.25">
      <c r="A6" t="s">
        <v>39</v>
      </c>
      <c r="B6">
        <v>0</v>
      </c>
      <c r="C6">
        <v>0</v>
      </c>
      <c r="D6">
        <v>0</v>
      </c>
      <c r="E6">
        <v>0</v>
      </c>
      <c r="F6" t="s">
        <v>56</v>
      </c>
    </row>
    <row r="7" spans="1:8" x14ac:dyDescent="0.25">
      <c r="A7" t="s">
        <v>40</v>
      </c>
      <c r="B7">
        <v>0</v>
      </c>
      <c r="C7">
        <v>0</v>
      </c>
      <c r="D7">
        <v>0</v>
      </c>
      <c r="E7">
        <v>0</v>
      </c>
      <c r="F7" t="s">
        <v>56</v>
      </c>
    </row>
    <row r="8" spans="1:8" x14ac:dyDescent="0.25">
      <c r="A8" t="s">
        <v>41</v>
      </c>
      <c r="B8">
        <v>0</v>
      </c>
      <c r="C8">
        <v>0</v>
      </c>
      <c r="D8">
        <v>0</v>
      </c>
      <c r="E8">
        <v>0</v>
      </c>
      <c r="F8" t="s">
        <v>56</v>
      </c>
    </row>
    <row r="9" spans="1:8" x14ac:dyDescent="0.25">
      <c r="A9" t="s">
        <v>42</v>
      </c>
      <c r="B9">
        <v>0</v>
      </c>
      <c r="C9">
        <v>0</v>
      </c>
      <c r="D9">
        <v>0</v>
      </c>
      <c r="E9">
        <v>0</v>
      </c>
      <c r="F9" t="s">
        <v>56</v>
      </c>
    </row>
    <row r="10" spans="1:8" x14ac:dyDescent="0.25">
      <c r="A10" t="s">
        <v>43</v>
      </c>
      <c r="B10">
        <v>0</v>
      </c>
      <c r="C10">
        <v>0</v>
      </c>
      <c r="D10">
        <v>0</v>
      </c>
      <c r="E10">
        <v>0</v>
      </c>
      <c r="F10" t="s">
        <v>56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tabSelected="1" topLeftCell="A8" zoomScale="90" zoomScaleNormal="90" workbookViewId="0">
      <selection activeCell="A20" sqref="A20:XFD1048576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0</v>
      </c>
      <c r="C2">
        <v>0</v>
      </c>
      <c r="D2">
        <v>0</v>
      </c>
      <c r="E2">
        <v>0</v>
      </c>
    </row>
    <row r="3" spans="1:5" x14ac:dyDescent="0.25">
      <c r="A3" t="s">
        <v>45</v>
      </c>
      <c r="B3">
        <v>0</v>
      </c>
      <c r="C3">
        <v>120000000</v>
      </c>
      <c r="D3">
        <v>120000000</v>
      </c>
      <c r="E3">
        <f>132000000-1830000-820</f>
        <v>130169180</v>
      </c>
    </row>
    <row r="4" spans="1:5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49</v>
      </c>
      <c r="B7">
        <v>432500000</v>
      </c>
      <c r="C7">
        <v>5587000000</v>
      </c>
      <c r="D7">
        <v>7665000000</v>
      </c>
      <c r="E7">
        <v>8463000000</v>
      </c>
    </row>
    <row r="8" spans="1:5" x14ac:dyDescent="0.25">
      <c r="A8" t="s">
        <v>50</v>
      </c>
      <c r="B8">
        <f>15000000+15000000</f>
        <v>30000000</v>
      </c>
      <c r="C8">
        <f>525000000+150000000</f>
        <v>675000000</v>
      </c>
      <c r="D8">
        <f>730000000+205000000</f>
        <v>935000000</v>
      </c>
      <c r="E8">
        <f>830000000+230000000</f>
        <v>1060000000</v>
      </c>
    </row>
    <row r="9" spans="1:5" x14ac:dyDescent="0.25">
      <c r="A9" t="s">
        <v>51</v>
      </c>
      <c r="B9">
        <v>0</v>
      </c>
      <c r="C9">
        <v>0</v>
      </c>
      <c r="D9">
        <v>0</v>
      </c>
      <c r="E9">
        <v>0</v>
      </c>
    </row>
    <row r="10" spans="1:5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25">
      <c r="A12" t="s">
        <v>54</v>
      </c>
      <c r="B12">
        <v>30000000</v>
      </c>
      <c r="C12">
        <v>225000000</v>
      </c>
      <c r="D12">
        <v>225000000</v>
      </c>
      <c r="E12">
        <v>220000000</v>
      </c>
    </row>
    <row r="13" spans="1:5" x14ac:dyDescent="0.25">
      <c r="A13" t="s">
        <v>55</v>
      </c>
      <c r="B13">
        <v>0</v>
      </c>
      <c r="C13">
        <v>0</v>
      </c>
      <c r="D13">
        <v>0</v>
      </c>
      <c r="E13">
        <v>0</v>
      </c>
    </row>
    <row r="14" spans="1:5" x14ac:dyDescent="0.25">
      <c r="A14" t="s">
        <v>56</v>
      </c>
      <c r="B14">
        <v>988064557</v>
      </c>
      <c r="C14">
        <v>1200000000</v>
      </c>
      <c r="D14">
        <v>1400000000</v>
      </c>
      <c r="E14">
        <v>1600000000</v>
      </c>
    </row>
    <row r="15" spans="1:5" x14ac:dyDescent="0.25">
      <c r="A15" t="s">
        <v>57</v>
      </c>
      <c r="B15">
        <v>45000000</v>
      </c>
      <c r="C15">
        <v>200000000</v>
      </c>
      <c r="D15">
        <v>265000000</v>
      </c>
      <c r="E15">
        <v>290000000</v>
      </c>
    </row>
    <row r="16" spans="1:5" x14ac:dyDescent="0.2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59</v>
      </c>
      <c r="B17">
        <v>0</v>
      </c>
      <c r="C17">
        <v>1192620</v>
      </c>
      <c r="D17">
        <v>1192620</v>
      </c>
      <c r="E17">
        <v>1192620</v>
      </c>
    </row>
    <row r="18" spans="1:5" x14ac:dyDescent="0.25">
      <c r="A18" t="s">
        <v>60</v>
      </c>
      <c r="B18">
        <v>0</v>
      </c>
      <c r="C18">
        <v>1342740</v>
      </c>
      <c r="D18">
        <v>1342740</v>
      </c>
      <c r="E18">
        <v>1342740</v>
      </c>
    </row>
    <row r="19" spans="1:5" x14ac:dyDescent="0.25">
      <c r="A19" t="s">
        <v>61</v>
      </c>
      <c r="B19">
        <v>0</v>
      </c>
      <c r="C19">
        <v>20741580</v>
      </c>
      <c r="D19">
        <v>20741580</v>
      </c>
      <c r="E19">
        <v>20741580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zoomScale="90" zoomScaleNormal="90" workbookViewId="0">
      <selection activeCell="S7" sqref="S7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t="s">
        <v>92</v>
      </c>
      <c r="C2">
        <v>0</v>
      </c>
      <c r="D2">
        <v>0</v>
      </c>
      <c r="E2">
        <v>0</v>
      </c>
      <c r="F2" s="11" t="s">
        <v>90</v>
      </c>
      <c r="G2" t="s">
        <v>93</v>
      </c>
      <c r="H2">
        <v>0</v>
      </c>
      <c r="I2" t="s">
        <v>94</v>
      </c>
      <c r="J2" t="s">
        <v>95</v>
      </c>
      <c r="K2">
        <v>0</v>
      </c>
      <c r="L2">
        <v>20</v>
      </c>
      <c r="M2">
        <v>0</v>
      </c>
      <c r="N2">
        <v>0</v>
      </c>
      <c r="O2">
        <v>0</v>
      </c>
      <c r="P2" t="s">
        <v>100</v>
      </c>
      <c r="Q2">
        <v>0</v>
      </c>
      <c r="R2">
        <v>0</v>
      </c>
      <c r="S2" t="s">
        <v>100</v>
      </c>
    </row>
    <row r="3" spans="1:19" x14ac:dyDescent="0.25">
      <c r="A3" t="s">
        <v>85</v>
      </c>
      <c r="B3" t="s">
        <v>96</v>
      </c>
      <c r="C3">
        <v>0</v>
      </c>
      <c r="D3">
        <v>0</v>
      </c>
      <c r="E3">
        <v>0</v>
      </c>
      <c r="F3" s="11" t="s">
        <v>91</v>
      </c>
      <c r="G3" t="s">
        <v>97</v>
      </c>
      <c r="H3">
        <v>0</v>
      </c>
      <c r="I3" t="s">
        <v>98</v>
      </c>
      <c r="J3" t="s">
        <v>95</v>
      </c>
      <c r="K3">
        <v>0</v>
      </c>
      <c r="L3">
        <v>20</v>
      </c>
      <c r="M3">
        <v>0</v>
      </c>
      <c r="N3">
        <v>0</v>
      </c>
      <c r="O3">
        <v>0</v>
      </c>
      <c r="P3" t="s">
        <v>101</v>
      </c>
      <c r="Q3">
        <v>0</v>
      </c>
      <c r="R3">
        <v>0</v>
      </c>
      <c r="S3" t="s">
        <v>101</v>
      </c>
    </row>
    <row r="4" spans="1:19" x14ac:dyDescent="0.25">
      <c r="A4" t="s">
        <v>86</v>
      </c>
      <c r="B4" t="s">
        <v>95</v>
      </c>
      <c r="C4" t="s">
        <v>94</v>
      </c>
      <c r="D4">
        <v>0</v>
      </c>
      <c r="E4">
        <v>0</v>
      </c>
      <c r="F4" s="11" t="s">
        <v>89</v>
      </c>
      <c r="G4" t="s">
        <v>96</v>
      </c>
      <c r="H4">
        <v>0</v>
      </c>
      <c r="I4" t="s">
        <v>98</v>
      </c>
      <c r="J4" t="s">
        <v>95</v>
      </c>
      <c r="K4">
        <v>0</v>
      </c>
      <c r="L4">
        <v>16</v>
      </c>
      <c r="M4" t="s">
        <v>94</v>
      </c>
      <c r="N4" t="s">
        <v>95</v>
      </c>
      <c r="O4">
        <v>0</v>
      </c>
      <c r="P4" t="s">
        <v>102</v>
      </c>
      <c r="Q4">
        <v>0</v>
      </c>
      <c r="R4">
        <v>0</v>
      </c>
      <c r="S4" t="s">
        <v>102</v>
      </c>
    </row>
    <row r="5" spans="1:19" x14ac:dyDescent="0.25">
      <c r="A5" t="s">
        <v>87</v>
      </c>
      <c r="B5" t="s">
        <v>95</v>
      </c>
      <c r="C5" t="s">
        <v>99</v>
      </c>
      <c r="D5">
        <v>0</v>
      </c>
      <c r="E5">
        <v>0</v>
      </c>
      <c r="F5" s="11" t="s">
        <v>89</v>
      </c>
      <c r="G5" t="s">
        <v>95</v>
      </c>
      <c r="H5">
        <v>0</v>
      </c>
      <c r="I5" t="s">
        <v>97</v>
      </c>
      <c r="J5" t="s">
        <v>95</v>
      </c>
      <c r="K5">
        <v>0</v>
      </c>
      <c r="L5">
        <v>16</v>
      </c>
      <c r="M5" t="s">
        <v>94</v>
      </c>
      <c r="N5" t="s">
        <v>95</v>
      </c>
      <c r="O5">
        <v>0</v>
      </c>
      <c r="P5" t="s">
        <v>95</v>
      </c>
      <c r="Q5">
        <v>0</v>
      </c>
      <c r="R5">
        <v>0</v>
      </c>
      <c r="S5" t="s">
        <v>95</v>
      </c>
    </row>
    <row r="6" spans="1:19" x14ac:dyDescent="0.25">
      <c r="A6" t="s">
        <v>88</v>
      </c>
      <c r="B6" t="s">
        <v>95</v>
      </c>
      <c r="C6" t="s">
        <v>99</v>
      </c>
      <c r="D6">
        <v>0</v>
      </c>
      <c r="E6">
        <v>0</v>
      </c>
      <c r="F6" s="11" t="s">
        <v>89</v>
      </c>
      <c r="G6" t="s">
        <v>95</v>
      </c>
      <c r="H6">
        <v>0</v>
      </c>
      <c r="I6" t="s">
        <v>97</v>
      </c>
      <c r="J6" t="s">
        <v>95</v>
      </c>
      <c r="K6">
        <v>0</v>
      </c>
      <c r="L6">
        <v>16</v>
      </c>
      <c r="M6" t="s">
        <v>94</v>
      </c>
      <c r="N6" t="s">
        <v>95</v>
      </c>
      <c r="O6">
        <v>0</v>
      </c>
      <c r="P6" t="s">
        <v>95</v>
      </c>
      <c r="Q6">
        <v>0</v>
      </c>
      <c r="R6">
        <v>0</v>
      </c>
      <c r="S6" t="s">
        <v>95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B12" sqref="B12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1.85546875" customWidth="1"/>
    <col min="4" max="4" width="13.28515625" bestFit="1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700000000</v>
      </c>
    </row>
    <row r="3" spans="1:3" x14ac:dyDescent="0.25">
      <c r="A3" t="s">
        <v>64</v>
      </c>
      <c r="B3" t="s">
        <v>65</v>
      </c>
      <c r="C3">
        <v>0</v>
      </c>
    </row>
    <row r="4" spans="1:3" x14ac:dyDescent="0.25">
      <c r="A4" t="s">
        <v>64</v>
      </c>
      <c r="B4" t="s">
        <v>66</v>
      </c>
      <c r="C4">
        <v>700000000</v>
      </c>
    </row>
    <row r="5" spans="1:3" x14ac:dyDescent="0.25">
      <c r="A5" t="s">
        <v>64</v>
      </c>
      <c r="B5" t="s">
        <v>67</v>
      </c>
      <c r="C5">
        <v>200000000</v>
      </c>
    </row>
    <row r="6" spans="1:3" x14ac:dyDescent="0.25">
      <c r="A6" t="s">
        <v>64</v>
      </c>
      <c r="B6" t="s">
        <v>68</v>
      </c>
      <c r="C6">
        <f>4700000000+21550000000</f>
        <v>26250000000</v>
      </c>
    </row>
    <row r="7" spans="1:3" x14ac:dyDescent="0.25">
      <c r="A7" t="s">
        <v>69</v>
      </c>
      <c r="B7" t="s">
        <v>70</v>
      </c>
      <c r="C7">
        <v>0</v>
      </c>
    </row>
    <row r="8" spans="1:3" x14ac:dyDescent="0.25">
      <c r="A8" t="s">
        <v>69</v>
      </c>
      <c r="B8" t="s">
        <v>71</v>
      </c>
      <c r="C8">
        <v>0</v>
      </c>
    </row>
    <row r="9" spans="1:3" x14ac:dyDescent="0.25">
      <c r="A9" t="s">
        <v>62</v>
      </c>
      <c r="B9" t="s">
        <v>72</v>
      </c>
      <c r="C9">
        <v>0</v>
      </c>
    </row>
    <row r="10" spans="1:3" x14ac:dyDescent="0.25">
      <c r="A10" t="s">
        <v>62</v>
      </c>
      <c r="B10" t="s">
        <v>73</v>
      </c>
      <c r="C10">
        <v>0</v>
      </c>
    </row>
    <row r="11" spans="1:3" x14ac:dyDescent="0.25">
      <c r="A11" t="s">
        <v>64</v>
      </c>
      <c r="B11" t="s">
        <v>74</v>
      </c>
      <c r="C11">
        <v>0</v>
      </c>
    </row>
    <row r="12" spans="1:3" x14ac:dyDescent="0.25">
      <c r="A12" t="s">
        <v>75</v>
      </c>
      <c r="B12" t="s">
        <v>76</v>
      </c>
      <c r="C12">
        <v>700000000</v>
      </c>
    </row>
    <row r="13" spans="1:3" x14ac:dyDescent="0.25">
      <c r="A13" t="s">
        <v>75</v>
      </c>
      <c r="B13" t="s">
        <v>77</v>
      </c>
      <c r="C13">
        <v>0</v>
      </c>
    </row>
    <row r="14" spans="1:3" x14ac:dyDescent="0.25">
      <c r="A14" t="s">
        <v>75</v>
      </c>
      <c r="B14" t="s">
        <v>78</v>
      </c>
      <c r="C14">
        <v>0</v>
      </c>
    </row>
    <row r="15" spans="1:3" x14ac:dyDescent="0.25">
      <c r="A15" t="s">
        <v>75</v>
      </c>
      <c r="B15" t="s">
        <v>79</v>
      </c>
      <c r="C15">
        <v>0</v>
      </c>
    </row>
    <row r="16" spans="1:3" x14ac:dyDescent="0.25">
      <c r="A16" t="s">
        <v>75</v>
      </c>
      <c r="B16" t="s">
        <v>80</v>
      </c>
      <c r="C16">
        <v>0</v>
      </c>
    </row>
    <row r="17" spans="1:3" x14ac:dyDescent="0.25">
      <c r="A17" t="s">
        <v>75</v>
      </c>
      <c r="B17" t="s">
        <v>81</v>
      </c>
      <c r="C17">
        <v>0</v>
      </c>
    </row>
    <row r="18" spans="1:3" x14ac:dyDescent="0.25">
      <c r="A18" t="s">
        <v>62</v>
      </c>
      <c r="B18" t="s">
        <v>82</v>
      </c>
      <c r="C18">
        <v>1100000000</v>
      </c>
    </row>
    <row r="19" spans="1:3" x14ac:dyDescent="0.25">
      <c r="A19" t="s">
        <v>69</v>
      </c>
      <c r="B19" t="s">
        <v>83</v>
      </c>
      <c r="C19">
        <v>800000000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B9" sqref="B9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Andrés Caraballo</cp:lastModifiedBy>
  <dcterms:created xsi:type="dcterms:W3CDTF">2020-03-24T17:16:45Z</dcterms:created>
  <dcterms:modified xsi:type="dcterms:W3CDTF">2021-05-31T15:45:56Z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