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URICIO\Desktop\ALCALDIA FACATATIVA\VIGENCIA 2021\ABR - MAY - JUN\OBLIGACION 3\SINAS\"/>
    </mc:Choice>
  </mc:AlternateContent>
  <bookViews>
    <workbookView xWindow="0" yWindow="0" windowWidth="20490" windowHeight="7650" tabRatio="619" activeTab="3"/>
  </bookViews>
  <sheets>
    <sheet name="PlantillaTotalUsos" sheetId="5" r:id="rId1"/>
    <sheet name="PlantillaFuentes" sheetId="3" r:id="rId2"/>
    <sheet name="PlantillaMetasLineaBaseAPSB" sheetId="9" r:id="rId3"/>
    <sheet name="PlantillaMetasRecursosAPSB" sheetId="4" r:id="rId4"/>
    <sheet name="Catalogos" sheetId="8" r:id="rId5"/>
  </sheets>
  <externalReferences>
    <externalReference r:id="rId6"/>
  </externalReferences>
  <definedNames>
    <definedName name="_xlnm._FilterDatabase" localSheetId="0" hidden="1">PlantillaTotalUsos!$A$1:$H$11</definedName>
    <definedName name="Acueducto">#REF!</definedName>
    <definedName name="Alcantarillado">#REF!</definedName>
    <definedName name="Año_comienzo_Plan">[1]Supuestos!#REF!</definedName>
    <definedName name="Aseo">#REF!</definedName>
    <definedName name="Compromisos">PlantillaTotalUsos!$A$2:$A$9</definedName>
    <definedName name="Fuente">#REF!</definedName>
    <definedName name="Indicador">#REF!</definedName>
    <definedName name="Otras">#REF!</definedName>
    <definedName name="Prioridad">#REF!</definedName>
    <definedName name="ResponsableEjecucion">#REF!</definedName>
    <definedName name="Servicio">#REF!</definedName>
    <definedName name="Zona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4" l="1"/>
  <c r="C5" i="5" l="1"/>
  <c r="D5" i="5" s="1"/>
  <c r="E5" i="5" s="1"/>
  <c r="C4" i="5"/>
  <c r="D4" i="5" s="1"/>
  <c r="E4" i="5" s="1"/>
  <c r="C3" i="5"/>
  <c r="P4" i="9"/>
  <c r="L3" i="9"/>
  <c r="M3" i="9" s="1"/>
  <c r="L2" i="9"/>
  <c r="M2" i="9" s="1"/>
  <c r="D3" i="5" l="1"/>
  <c r="E3" i="5" l="1"/>
</calcChain>
</file>

<file path=xl/comments1.xml><?xml version="1.0" encoding="utf-8"?>
<comments xmlns="http://schemas.openxmlformats.org/spreadsheetml/2006/main">
  <authors>
    <author>Diego Nicolás Martinez</author>
  </authors>
  <commentList>
    <comment ref="B1" authorId="0" shape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C1" authorId="0" shape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G1" authorId="0" shape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H1" authorId="0" shape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J1" authorId="0" shape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la información cargada en el SUI para la vigencia 2018 del REC.</t>
        </r>
      </text>
    </comment>
    <comment ref="K1" authorId="0" shape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la información cargada en el SUI para la vigencia 2018 del REC.</t>
        </r>
      </text>
    </comment>
  </commentList>
</comments>
</file>

<file path=xl/sharedStrings.xml><?xml version="1.0" encoding="utf-8"?>
<sst xmlns="http://schemas.openxmlformats.org/spreadsheetml/2006/main" count="172" uniqueCount="90">
  <si>
    <t>AÑO 1</t>
  </si>
  <si>
    <t>AÑO 2</t>
  </si>
  <si>
    <t>AÑO 3</t>
  </si>
  <si>
    <t>AÑO 4</t>
  </si>
  <si>
    <t>SECTOR</t>
  </si>
  <si>
    <t>INDICADOR</t>
  </si>
  <si>
    <t>RECURSOS A INVERTIR</t>
  </si>
  <si>
    <t>IDSGP_COMPROMISOS_USOS</t>
  </si>
  <si>
    <t>IDSINAS_FUENTES_FINANCIACION</t>
  </si>
  <si>
    <t>IDSINAS_INDICADOR</t>
  </si>
  <si>
    <t>FUENTE DE FINANCIACION 1</t>
  </si>
  <si>
    <t>FUENTE DE FINANCIACION 2</t>
  </si>
  <si>
    <t>FUENTE DE FINANCIACION 3</t>
  </si>
  <si>
    <t>COBERTURA ACUEDUCTO URBANA (%)</t>
  </si>
  <si>
    <t>COBERTURA ACUEDUCTO RURAL (%)</t>
  </si>
  <si>
    <t>CONTINUIDAD URBANA (Horas/dia)</t>
  </si>
  <si>
    <t>COBERTURA ALCANTARILLADO URBANA (%)</t>
  </si>
  <si>
    <t>COBERTURA ALCANTARILLADO RURAL (%)</t>
  </si>
  <si>
    <t>TRATAMIENTO DE AGUAS RESIDUALES URBANA (%)</t>
  </si>
  <si>
    <t>COBERTURA ASEO URBANA (%)</t>
  </si>
  <si>
    <t>COBERTURA ASEO RURAL (%)</t>
  </si>
  <si>
    <t>CALIDAD DEL AGUA URBANA - IRCA (%)</t>
  </si>
  <si>
    <t>CALIDAD DEL AGUA RURAL - IRCA (%)</t>
  </si>
  <si>
    <t>LINEA BASE / PERIODO DE GOBIERNO</t>
  </si>
  <si>
    <t>IDSINAS_LINEA_BASE_PERIODO_GOBIERNO_SGP</t>
  </si>
  <si>
    <t>MICROMEDICION URBANA (%)</t>
  </si>
  <si>
    <t>APROVECHAMIENTO DE RESIDUOS SOLIDOS URBANOS (%)</t>
  </si>
  <si>
    <t>PORCENTAJE EJECUCION PROYECTOS PGIRS (%)</t>
  </si>
  <si>
    <t>PORCENTAJE EJECUCION POIR (%)</t>
  </si>
  <si>
    <t>PORCENTAJE EJECUCION PSMV (%)</t>
  </si>
  <si>
    <t>PORCENTAJE EJECUCION PMGR (%)</t>
  </si>
  <si>
    <t>TONELADAS URBANAS DISPUESTAS SITIO DISPOSICION FINAL</t>
  </si>
  <si>
    <t>INDICE PERDIDAS POR SUSCRIPTOR ZONA URBANA (m3)</t>
  </si>
  <si>
    <t>PROYECCION COMPROMISOS Y USOS</t>
  </si>
  <si>
    <t>FUENTES DE FINANCIACION PARA INVERSION</t>
  </si>
  <si>
    <t>SERVICIO A LA DEUDA</t>
  </si>
  <si>
    <t>PAGO DE SUBSIDIOS A PRESTADORES DE ACUEDUCTO</t>
  </si>
  <si>
    <t>PAGO DE SUBSIDIOS A PRESTADORES DE ALCANTARILLADO</t>
  </si>
  <si>
    <t>PAGO DE SUBSIDIOS A PRESTADORES DE ASEO</t>
  </si>
  <si>
    <t>COMPROMISOS CON EL PDA PARA INVERSION</t>
  </si>
  <si>
    <t>COMPROMISOS PARA INVERSIÓN CON PRESTADORES DE ACUEDUCTO</t>
  </si>
  <si>
    <t>COMPROMISOS PARA INVERSIÓN CON PRESTADORES DE ALCANTARILLADO</t>
  </si>
  <si>
    <t>COMPROMISOS PARA INVERSIÓN CON PRESTADORES DE ASEO</t>
  </si>
  <si>
    <t>COMPROMISOS CON OTRO ESQUEMA DE INVERSIÓN DIFERENTE AL PDA</t>
  </si>
  <si>
    <t>1% DE LOS INGRESOS CORRIENTES (PROTECCIÓN DE CUENCAS)</t>
  </si>
  <si>
    <t>COOPERACIÓN INTERNACIONAL</t>
  </si>
  <si>
    <t>CRÉDITO BANCA MULTILATERAL</t>
  </si>
  <si>
    <t>CRÉDITO PÚBLICO</t>
  </si>
  <si>
    <t>OBRAS POR IMPUESTO</t>
  </si>
  <si>
    <t>PGN</t>
  </si>
  <si>
    <t>PROYECTOS CON EL PDA (PLANES DEPARTAMENTALES PARA EL MANEJO EMPRESARIAL DE LOS SERVICIOS DE AGUA Y SANEAMIENTO)</t>
  </si>
  <si>
    <t>PROYECTOS DE INVERSIÓN CON EL DEPARTAMENTO</t>
  </si>
  <si>
    <t>RECURSOS DEL PROGRAMA DE DESARROLLO CON ENFOQUE TERRITORIAL (PDET)</t>
  </si>
  <si>
    <t>RECURSOS OCAD PAZ</t>
  </si>
  <si>
    <t>RECURSOS PROPIOS</t>
  </si>
  <si>
    <t>REGALÍAS DIRECTAS</t>
  </si>
  <si>
    <t>SGP DE AGUA POTABLE Y SANEAMIENTO BÁSICO</t>
  </si>
  <si>
    <t>SGP PROPÓSITO GENERAL DE LIBRE INVERSIÓN</t>
  </si>
  <si>
    <t>TASA COMPENSADA</t>
  </si>
  <si>
    <t>VALOR DE INVERSIÓN VIA TARIFAS ESTABLECIDO POR EL PRESTADOR PARA ACUEDUCTO</t>
  </si>
  <si>
    <t>VALOR DE INVERSIÓN VIA TARIFAS ESTABLECIDO POR EL PRESTADOR PARA ALCANTARILLADO</t>
  </si>
  <si>
    <t>VALOR DE INVERSIÓN VIA TARIFAS ESTABLECIDO POR EL PRESTADOR PARA ASEO</t>
  </si>
  <si>
    <t>ASEO</t>
  </si>
  <si>
    <t>APROVECHAMIENTO DE RESIDUOS SÓLIDOS URBANOS</t>
  </si>
  <si>
    <t>ACUEDUCTO</t>
  </si>
  <si>
    <t>CALIDAD DEL AGUA RURAL</t>
  </si>
  <si>
    <t>CALIDAD DEL AGUA URBANA</t>
  </si>
  <si>
    <t>COBERTURA ACUEDUCTO RURAL</t>
  </si>
  <si>
    <t>COBERTURA ACUEDUCTO URBANA</t>
  </si>
  <si>
    <t>ALCANTARILLADO</t>
  </si>
  <si>
    <t>COBERTURA ALCANTARILLADO RURAL</t>
  </si>
  <si>
    <t>COBERTURA ALCANTARILLADO URBANA</t>
  </si>
  <si>
    <t>COBERTURA ASEO RURAL</t>
  </si>
  <si>
    <t>COBERTURA ASEO URBANA</t>
  </si>
  <si>
    <t>CONTINUIDAD URBANA</t>
  </si>
  <si>
    <t>ASEGURAMIENTO</t>
  </si>
  <si>
    <t>ÍNDICE DE PÉRDIDAS POR SUSCRIPTOR FACTURADO EN LA ZONA URBANA</t>
  </si>
  <si>
    <t>MICROMEDICIÓN URBANA</t>
  </si>
  <si>
    <t>PORCENTAJE EJECUCIÓN PMGR</t>
  </si>
  <si>
    <t>PORCENTAJE EJECUCIÓN POIR</t>
  </si>
  <si>
    <t>PORCENTAJE EJECUCIÓN PROYECTOS PGIRS</t>
  </si>
  <si>
    <t>PORCENTAJE EJECUCIÓN PSMV</t>
  </si>
  <si>
    <t>TONELADAS URBANAS DISPUESTAS SITIO DE DISPOSICIÓN FINAL ADECUADO</t>
  </si>
  <si>
    <t>TRATAMIENTO DE AGUAS RESIDUALES URBANA</t>
  </si>
  <si>
    <t>LINEA BASE</t>
  </si>
  <si>
    <t>META AÑO 1</t>
  </si>
  <si>
    <t>META AÑO 2</t>
  </si>
  <si>
    <t>META AÑO 3</t>
  </si>
  <si>
    <t>META AÑO 4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</si>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</sst>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rgb="FF92CDDC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8C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Alignment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7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0" fontId="0" fillId="11" borderId="0" xfId="0" applyFill="1"/>
    <xf numFmtId="3" fontId="0" fillId="0" borderId="0" xfId="0" applyNumberFormat="1"/>
    <xf numFmtId="2" fontId="0" fillId="0" borderId="0" xfId="0" applyNumberFormat="1"/>
    <xf numFmtId="3" fontId="0" fillId="0" borderId="0" xfId="0" applyNumberFormat="1" applyFill="1" applyBorder="1"/>
    <xf numFmtId="4" fontId="0" fillId="0" borderId="0" xfId="0" applyNumberFormat="1"/>
    <xf numFmtId="4" fontId="0" fillId="0" borderId="0" xfId="0" applyNumberFormat="1" applyFill="1" applyBorder="1"/>
    <xf numFmtId="0" fontId="0" fillId="0" borderId="0" xfId="0" applyFill="1"/>
    <xf numFmtId="3" fontId="0" fillId="0" borderId="0" xfId="0" applyNumberFormat="1" applyFill="1"/>
    <xf numFmtId="2" fontId="0" fillId="0" borderId="0" xfId="0" applyNumberFormat="1" applyFill="1"/>
    <xf numFmtId="4" fontId="0" fillId="0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0</xdr:colOff>
      <xdr:row>48</xdr:row>
      <xdr:rowOff>19050</xdr:rowOff>
    </xdr:to>
    <xdr:sp macro="" textlink="">
      <xdr:nvSpPr>
        <xdr:cNvPr id="3079" name="202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HermesDar&#237;o/Downloads/Modelo%20Plan%20Rector%2026042019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Inversiones Acueducto Urbano "/>
      <sheetName val="Inversiones Acueducto Rural"/>
      <sheetName val="Inversiones Alcantarillado Urb"/>
      <sheetName val="InversionesAlcantarillado Rural"/>
      <sheetName val="Inversiones Aseo Urbano"/>
      <sheetName val="Inversiones Aseo Rural"/>
      <sheetName val="Otras Inversiones"/>
      <sheetName val="Fuentes"/>
      <sheetName val="FLUJO FINANCIERO "/>
      <sheetName val="Indicadores"/>
      <sheetName val="CÓDIG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zoomScale="90" zoomScaleNormal="90" workbookViewId="0">
      <selection activeCell="A10" sqref="A10"/>
    </sheetView>
  </sheetViews>
  <sheetFormatPr baseColWidth="10" defaultColWidth="9.28515625" defaultRowHeight="15" x14ac:dyDescent="0.25"/>
  <cols>
    <col min="1" max="1" width="68" style="6" bestFit="1" customWidth="1"/>
    <col min="2" max="2" width="16.28515625" bestFit="1" customWidth="1"/>
    <col min="3" max="5" width="17.42578125" bestFit="1" customWidth="1"/>
    <col min="6" max="6" width="31.5703125" customWidth="1"/>
    <col min="7" max="7" width="29.7109375" customWidth="1"/>
    <col min="8" max="8" width="28.85546875" customWidth="1"/>
  </cols>
  <sheetData>
    <row r="1" spans="1:8" ht="35.65" customHeight="1" x14ac:dyDescent="0.25">
      <c r="A1" s="1" t="s">
        <v>33</v>
      </c>
      <c r="B1" s="2" t="s">
        <v>0</v>
      </c>
      <c r="C1" s="2" t="s">
        <v>1</v>
      </c>
      <c r="D1" s="2" t="s">
        <v>2</v>
      </c>
      <c r="E1" s="2" t="s">
        <v>3</v>
      </c>
      <c r="F1" s="3" t="s">
        <v>10</v>
      </c>
      <c r="G1" s="3" t="s">
        <v>11</v>
      </c>
      <c r="H1" s="3" t="s">
        <v>12</v>
      </c>
    </row>
    <row r="2" spans="1:8" x14ac:dyDescent="0.25">
      <c r="A2" t="s">
        <v>35</v>
      </c>
      <c r="B2">
        <v>0</v>
      </c>
      <c r="C2">
        <v>0</v>
      </c>
      <c r="D2">
        <v>0</v>
      </c>
      <c r="E2">
        <v>0</v>
      </c>
      <c r="F2" t="s">
        <v>89</v>
      </c>
    </row>
    <row r="3" spans="1:8" x14ac:dyDescent="0.25">
      <c r="A3" t="s">
        <v>36</v>
      </c>
      <c r="B3" s="15">
        <v>384448908</v>
      </c>
      <c r="C3" s="15">
        <f>(B3*3%)+B3</f>
        <v>395982375.24000001</v>
      </c>
      <c r="D3" s="15">
        <f t="shared" ref="D3:E3" si="0">(C3*3%)+C3</f>
        <v>407861846.49720001</v>
      </c>
      <c r="E3" s="15">
        <f t="shared" si="0"/>
        <v>420097701.89211601</v>
      </c>
      <c r="F3" t="s">
        <v>56</v>
      </c>
    </row>
    <row r="4" spans="1:8" x14ac:dyDescent="0.25">
      <c r="A4" t="s">
        <v>37</v>
      </c>
      <c r="B4" s="15">
        <v>435806415</v>
      </c>
      <c r="C4" s="15">
        <f>(B4*3%)+B4</f>
        <v>448880607.44999999</v>
      </c>
      <c r="D4" s="15">
        <f t="shared" ref="D4:E4" si="1">(C4*3%)+C4</f>
        <v>462347025.6735</v>
      </c>
      <c r="E4" s="15">
        <f t="shared" si="1"/>
        <v>476217436.44370502</v>
      </c>
      <c r="F4" t="s">
        <v>56</v>
      </c>
    </row>
    <row r="5" spans="1:8" x14ac:dyDescent="0.25">
      <c r="A5" t="s">
        <v>38</v>
      </c>
      <c r="B5" s="15">
        <v>686968969</v>
      </c>
      <c r="C5" s="15">
        <f>(B5*3%)+B5</f>
        <v>707578038.07000005</v>
      </c>
      <c r="D5" s="15">
        <f t="shared" ref="D5:E5" si="2">(C5*3%)+C5</f>
        <v>728805379.21210003</v>
      </c>
      <c r="E5" s="15">
        <f t="shared" si="2"/>
        <v>750669540.58846307</v>
      </c>
      <c r="F5" t="s">
        <v>56</v>
      </c>
    </row>
    <row r="6" spans="1:8" x14ac:dyDescent="0.25">
      <c r="A6" t="s">
        <v>39</v>
      </c>
      <c r="B6" s="16">
        <v>1259876604</v>
      </c>
      <c r="C6" s="15">
        <v>1297672902</v>
      </c>
      <c r="D6" s="15">
        <v>1336603089</v>
      </c>
      <c r="E6" s="15">
        <v>1376701182</v>
      </c>
      <c r="F6" t="s">
        <v>50</v>
      </c>
    </row>
    <row r="7" spans="1:8" x14ac:dyDescent="0.25">
      <c r="A7" s="17" t="s">
        <v>40</v>
      </c>
      <c r="B7" s="15">
        <v>994997464</v>
      </c>
      <c r="C7" s="15">
        <v>2523500000</v>
      </c>
      <c r="D7" s="15">
        <v>3090220765</v>
      </c>
      <c r="E7" s="15">
        <v>3348577388</v>
      </c>
      <c r="F7" t="s">
        <v>56</v>
      </c>
    </row>
    <row r="8" spans="1:8" x14ac:dyDescent="0.25">
      <c r="A8" s="17" t="s">
        <v>41</v>
      </c>
      <c r="B8" s="15">
        <v>890348952</v>
      </c>
      <c r="C8" s="15">
        <v>31821374530</v>
      </c>
      <c r="D8" s="15">
        <v>31355000000</v>
      </c>
      <c r="E8" s="15">
        <v>31200000000</v>
      </c>
      <c r="F8" s="17" t="s">
        <v>51</v>
      </c>
      <c r="G8" t="s">
        <v>54</v>
      </c>
      <c r="H8" t="s">
        <v>56</v>
      </c>
    </row>
    <row r="9" spans="1:8" x14ac:dyDescent="0.25">
      <c r="A9" s="17" t="s">
        <v>42</v>
      </c>
      <c r="B9" s="12">
        <v>0</v>
      </c>
      <c r="C9" s="12">
        <v>0</v>
      </c>
      <c r="D9" s="12">
        <v>0</v>
      </c>
      <c r="E9" s="12">
        <v>0</v>
      </c>
      <c r="F9" t="s">
        <v>89</v>
      </c>
    </row>
    <row r="10" spans="1:8" x14ac:dyDescent="0.25">
      <c r="A10" t="s">
        <v>43</v>
      </c>
      <c r="B10">
        <v>0</v>
      </c>
      <c r="C10">
        <v>0</v>
      </c>
      <c r="D10">
        <v>0</v>
      </c>
      <c r="E10">
        <v>0</v>
      </c>
      <c r="F10" t="s">
        <v>89</v>
      </c>
    </row>
    <row r="11" spans="1:8" x14ac:dyDescent="0.25">
      <c r="B11" s="12"/>
      <c r="C11" s="12"/>
      <c r="D11" s="12"/>
      <c r="E11" s="12"/>
      <c r="F11" s="12"/>
    </row>
    <row r="12" spans="1:8" x14ac:dyDescent="0.25">
      <c r="B12" s="15"/>
      <c r="C12" s="15"/>
      <c r="D12" s="15"/>
      <c r="E12" s="15"/>
    </row>
  </sheetData>
  <autoFilter ref="A1:H11"/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>
          <x14:formula1>
            <xm:f>Catalogos!$D$2:$D$19</xm:f>
          </x14:formula1>
          <xm:sqref>G2:H6 G9:H10 F2:F10</xm:sqref>
        </x14:dataValidation>
        <x14:dataValidation type="list" allowBlank="1">
          <x14:formula1>
            <xm:f>Catalogos!$D$2:$D$19</xm:f>
          </x14:formula1>
          <xm:sqref>G7:G8</xm:sqref>
        </x14:dataValidation>
        <x14:dataValidation type="list" allowBlank="1">
          <x14:formula1>
            <xm:f>Catalogos!$D$2:$D$19</xm:f>
          </x14:formula1>
          <xm:sqref>H7:H8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zoomScale="90" zoomScaleNormal="90" workbookViewId="0">
      <selection activeCell="A9" sqref="A9"/>
    </sheetView>
  </sheetViews>
  <sheetFormatPr baseColWidth="10" defaultColWidth="9.28515625" defaultRowHeight="15" x14ac:dyDescent="0.25"/>
  <cols>
    <col min="1" max="1" width="119" style="6" bestFit="1" customWidth="1"/>
    <col min="2" max="2" width="18" customWidth="1"/>
    <col min="3" max="3" width="16.5703125" customWidth="1"/>
    <col min="4" max="4" width="16.28515625" customWidth="1"/>
    <col min="5" max="6" width="16.28515625" bestFit="1" customWidth="1"/>
  </cols>
  <sheetData>
    <row r="1" spans="1:6" ht="42.4" customHeight="1" x14ac:dyDescent="0.25">
      <c r="A1" s="1" t="s">
        <v>34</v>
      </c>
      <c r="B1" s="2" t="s">
        <v>0</v>
      </c>
      <c r="C1" s="2" t="s">
        <v>1</v>
      </c>
      <c r="D1" s="2" t="s">
        <v>2</v>
      </c>
      <c r="E1" s="2" t="s">
        <v>3</v>
      </c>
    </row>
    <row r="2" spans="1:6" x14ac:dyDescent="0.25">
      <c r="A2" t="s">
        <v>44</v>
      </c>
      <c r="B2" s="12">
        <v>453827917</v>
      </c>
      <c r="C2" s="12">
        <v>775383920</v>
      </c>
      <c r="D2" s="12">
        <v>801613716</v>
      </c>
      <c r="E2" s="12">
        <v>823780406</v>
      </c>
    </row>
    <row r="3" spans="1:6" x14ac:dyDescent="0.25">
      <c r="A3" t="s">
        <v>45</v>
      </c>
      <c r="B3">
        <v>0</v>
      </c>
      <c r="C3">
        <v>0</v>
      </c>
      <c r="D3">
        <v>0</v>
      </c>
      <c r="E3">
        <v>0</v>
      </c>
    </row>
    <row r="4" spans="1:6" x14ac:dyDescent="0.25">
      <c r="A4" t="s">
        <v>46</v>
      </c>
      <c r="B4">
        <v>0</v>
      </c>
      <c r="C4">
        <v>0</v>
      </c>
      <c r="D4">
        <v>0</v>
      </c>
      <c r="E4">
        <v>0</v>
      </c>
    </row>
    <row r="5" spans="1:6" x14ac:dyDescent="0.25">
      <c r="A5" t="s">
        <v>47</v>
      </c>
      <c r="B5">
        <v>0</v>
      </c>
      <c r="C5">
        <v>0</v>
      </c>
      <c r="D5">
        <v>0</v>
      </c>
      <c r="E5">
        <v>0</v>
      </c>
    </row>
    <row r="6" spans="1:6" x14ac:dyDescent="0.25">
      <c r="A6" t="s">
        <v>48</v>
      </c>
      <c r="B6">
        <v>0</v>
      </c>
      <c r="C6">
        <v>0</v>
      </c>
      <c r="D6">
        <v>0</v>
      </c>
      <c r="E6">
        <v>0</v>
      </c>
    </row>
    <row r="7" spans="1:6" x14ac:dyDescent="0.25">
      <c r="A7" t="s">
        <v>49</v>
      </c>
      <c r="B7">
        <v>0</v>
      </c>
      <c r="C7">
        <v>0</v>
      </c>
      <c r="D7">
        <v>0</v>
      </c>
      <c r="E7">
        <v>0</v>
      </c>
    </row>
    <row r="8" spans="1:6" x14ac:dyDescent="0.25">
      <c r="A8" t="s">
        <v>50</v>
      </c>
      <c r="B8" s="14">
        <v>1259876604</v>
      </c>
      <c r="C8" s="12">
        <v>1297672902</v>
      </c>
      <c r="D8" s="12">
        <v>1336603089</v>
      </c>
      <c r="E8" s="12">
        <v>1376701182</v>
      </c>
    </row>
    <row r="9" spans="1:6" x14ac:dyDescent="0.25">
      <c r="A9" t="s">
        <v>51</v>
      </c>
      <c r="B9" s="12">
        <v>0</v>
      </c>
      <c r="C9" s="12">
        <v>31000000000</v>
      </c>
      <c r="D9" s="12">
        <v>31000000000</v>
      </c>
      <c r="E9" s="12">
        <v>31000000000</v>
      </c>
    </row>
    <row r="10" spans="1:6" x14ac:dyDescent="0.25">
      <c r="A10" t="s">
        <v>52</v>
      </c>
      <c r="B10">
        <v>0</v>
      </c>
      <c r="C10">
        <v>0</v>
      </c>
      <c r="D10">
        <v>0</v>
      </c>
      <c r="E10">
        <v>0</v>
      </c>
    </row>
    <row r="11" spans="1:6" x14ac:dyDescent="0.25">
      <c r="A11" t="s">
        <v>53</v>
      </c>
      <c r="B11">
        <v>0</v>
      </c>
      <c r="C11">
        <v>0</v>
      </c>
      <c r="D11">
        <v>0</v>
      </c>
      <c r="E11">
        <v>0</v>
      </c>
    </row>
    <row r="12" spans="1:6" x14ac:dyDescent="0.25">
      <c r="A12" s="11" t="s">
        <v>54</v>
      </c>
      <c r="B12" s="11"/>
      <c r="C12" s="11"/>
      <c r="D12" s="11"/>
      <c r="E12" s="11"/>
    </row>
    <row r="13" spans="1:6" x14ac:dyDescent="0.25">
      <c r="A13" t="s">
        <v>55</v>
      </c>
      <c r="B13">
        <v>0</v>
      </c>
      <c r="C13">
        <v>0</v>
      </c>
      <c r="D13">
        <v>0</v>
      </c>
      <c r="E13">
        <v>0</v>
      </c>
    </row>
    <row r="14" spans="1:6" x14ac:dyDescent="0.25">
      <c r="A14" t="s">
        <v>56</v>
      </c>
      <c r="B14" s="15">
        <v>2512221756</v>
      </c>
      <c r="C14" s="15">
        <v>4075941020.7600002</v>
      </c>
      <c r="D14" s="15">
        <v>4689235016.3828001</v>
      </c>
      <c r="E14" s="15">
        <v>4995562066.924284</v>
      </c>
      <c r="F14" s="15"/>
    </row>
    <row r="15" spans="1:6" x14ac:dyDescent="0.25">
      <c r="A15" t="s">
        <v>57</v>
      </c>
      <c r="B15">
        <v>0</v>
      </c>
      <c r="C15">
        <v>0</v>
      </c>
      <c r="D15">
        <v>0</v>
      </c>
      <c r="E15">
        <v>0</v>
      </c>
    </row>
    <row r="16" spans="1:6" x14ac:dyDescent="0.25">
      <c r="A16" t="s">
        <v>58</v>
      </c>
      <c r="B16">
        <v>0</v>
      </c>
      <c r="C16">
        <v>0</v>
      </c>
      <c r="D16">
        <v>0</v>
      </c>
      <c r="E16">
        <v>0</v>
      </c>
    </row>
    <row r="17" spans="1:5" x14ac:dyDescent="0.25">
      <c r="A17" s="17" t="s">
        <v>59</v>
      </c>
      <c r="B17" s="15">
        <v>394590374.39999998</v>
      </c>
      <c r="C17" s="15">
        <v>408944332.80000001</v>
      </c>
      <c r="D17" s="15">
        <v>423984931.19999999</v>
      </c>
      <c r="E17" s="15">
        <v>439442457.60000002</v>
      </c>
    </row>
    <row r="18" spans="1:5" x14ac:dyDescent="0.25">
      <c r="A18" s="17" t="s">
        <v>60</v>
      </c>
      <c r="B18" s="15">
        <v>454462451.29000002</v>
      </c>
      <c r="C18" s="15">
        <v>467305831.12</v>
      </c>
      <c r="D18" s="15">
        <v>483297818.95999998</v>
      </c>
      <c r="E18" s="15">
        <v>504386975.75999999</v>
      </c>
    </row>
    <row r="19" spans="1:5" x14ac:dyDescent="0.25">
      <c r="A19" s="17" t="s">
        <v>61</v>
      </c>
      <c r="B19">
        <v>0</v>
      </c>
      <c r="C19">
        <v>0</v>
      </c>
      <c r="D19">
        <v>0</v>
      </c>
      <c r="E19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13"/>
  <sheetViews>
    <sheetView topLeftCell="C1" zoomScale="90" zoomScaleNormal="90" workbookViewId="0">
      <selection activeCell="E12" sqref="E12"/>
    </sheetView>
  </sheetViews>
  <sheetFormatPr baseColWidth="10" defaultColWidth="9.140625" defaultRowHeight="15" x14ac:dyDescent="0.25"/>
  <cols>
    <col min="1" max="1" width="30.42578125" customWidth="1"/>
    <col min="2" max="2" width="24.28515625" customWidth="1"/>
    <col min="3" max="3" width="23.7109375" customWidth="1"/>
    <col min="4" max="4" width="20.5703125" customWidth="1"/>
    <col min="5" max="5" width="21.42578125" customWidth="1"/>
    <col min="6" max="6" width="22.42578125" customWidth="1"/>
    <col min="7" max="7" width="27.28515625" customWidth="1"/>
    <col min="8" max="8" width="28.28515625" customWidth="1"/>
    <col min="9" max="9" width="23.28515625" customWidth="1"/>
    <col min="10" max="10" width="22.42578125" customWidth="1"/>
    <col min="11" max="11" width="21.28515625" customWidth="1"/>
    <col min="12" max="12" width="35" customWidth="1"/>
    <col min="13" max="13" width="31.5703125" customWidth="1"/>
    <col min="14" max="14" width="21.7109375" customWidth="1"/>
    <col min="15" max="15" width="40.5703125" customWidth="1"/>
    <col min="16" max="16" width="25.140625" customWidth="1"/>
    <col min="17" max="17" width="20.5703125" customWidth="1"/>
    <col min="18" max="18" width="20.7109375" customWidth="1"/>
    <col min="19" max="19" width="19.28515625" customWidth="1"/>
    <col min="20" max="21" width="16.28515625" bestFit="1" customWidth="1"/>
  </cols>
  <sheetData>
    <row r="1" spans="1:20" ht="43.9" customHeight="1" x14ac:dyDescent="0.25">
      <c r="A1" s="1" t="s">
        <v>23</v>
      </c>
      <c r="B1" s="7" t="s">
        <v>13</v>
      </c>
      <c r="C1" s="7" t="s">
        <v>14</v>
      </c>
      <c r="D1" s="7" t="s">
        <v>21</v>
      </c>
      <c r="E1" s="7" t="s">
        <v>22</v>
      </c>
      <c r="F1" s="7" t="s">
        <v>15</v>
      </c>
      <c r="G1" s="8" t="s">
        <v>16</v>
      </c>
      <c r="H1" s="8" t="s">
        <v>17</v>
      </c>
      <c r="I1" s="8" t="s">
        <v>18</v>
      </c>
      <c r="J1" s="9" t="s">
        <v>19</v>
      </c>
      <c r="K1" s="9" t="s">
        <v>20</v>
      </c>
      <c r="L1" s="9" t="s">
        <v>31</v>
      </c>
      <c r="M1" s="9" t="s">
        <v>26</v>
      </c>
      <c r="N1" s="10" t="s">
        <v>25</v>
      </c>
      <c r="O1" s="10" t="s">
        <v>32</v>
      </c>
      <c r="P1" s="10" t="s">
        <v>27</v>
      </c>
      <c r="Q1" s="10" t="s">
        <v>28</v>
      </c>
      <c r="R1" s="10" t="s">
        <v>29</v>
      </c>
      <c r="S1" s="10" t="s">
        <v>30</v>
      </c>
    </row>
    <row r="2" spans="1:20" x14ac:dyDescent="0.25">
      <c r="A2" t="s">
        <v>84</v>
      </c>
      <c r="B2">
        <v>99.68</v>
      </c>
      <c r="C2">
        <v>76.66</v>
      </c>
      <c r="D2">
        <v>3.82</v>
      </c>
      <c r="E2">
        <v>3.82</v>
      </c>
      <c r="F2">
        <v>23.55</v>
      </c>
      <c r="G2">
        <v>99.62</v>
      </c>
      <c r="H2">
        <v>42.87</v>
      </c>
      <c r="I2">
        <v>0</v>
      </c>
      <c r="J2">
        <v>99.58</v>
      </c>
      <c r="K2">
        <v>85.11</v>
      </c>
      <c r="L2" s="13">
        <f>28946.79+2195.59+2083.22</f>
        <v>33225.599999999999</v>
      </c>
      <c r="M2" s="13">
        <f>(805.18/L2)*100</f>
        <v>2.4233723394009439</v>
      </c>
      <c r="N2">
        <v>92.71</v>
      </c>
      <c r="O2">
        <v>5.0599999999999996</v>
      </c>
      <c r="P2">
        <v>22.33</v>
      </c>
      <c r="Q2">
        <v>23.31</v>
      </c>
      <c r="R2">
        <v>0</v>
      </c>
      <c r="S2" s="17">
        <v>0</v>
      </c>
      <c r="T2" s="17"/>
    </row>
    <row r="3" spans="1:20" x14ac:dyDescent="0.25">
      <c r="A3" t="s">
        <v>85</v>
      </c>
      <c r="B3">
        <v>99.68</v>
      </c>
      <c r="C3">
        <v>76.66</v>
      </c>
      <c r="D3">
        <v>3</v>
      </c>
      <c r="E3">
        <v>3</v>
      </c>
      <c r="F3" s="13">
        <v>23.62</v>
      </c>
      <c r="G3">
        <v>99.62</v>
      </c>
      <c r="H3">
        <v>42.87</v>
      </c>
      <c r="I3">
        <v>0.01</v>
      </c>
      <c r="J3">
        <v>99.58</v>
      </c>
      <c r="K3">
        <v>85.11</v>
      </c>
      <c r="L3" s="13">
        <f>31230.75+2539.5+1951.97</f>
        <v>35722.22</v>
      </c>
      <c r="M3" s="13">
        <f>(1051.55/L3)*100</f>
        <v>2.943686030711417</v>
      </c>
      <c r="N3">
        <v>92.71</v>
      </c>
      <c r="O3" s="13">
        <v>4.6383333333333328</v>
      </c>
      <c r="P3">
        <v>27.91</v>
      </c>
      <c r="Q3">
        <v>33.130000000000003</v>
      </c>
      <c r="R3">
        <v>25</v>
      </c>
      <c r="S3" s="20">
        <v>5.86</v>
      </c>
      <c r="T3" s="20"/>
    </row>
    <row r="4" spans="1:20" x14ac:dyDescent="0.25">
      <c r="A4" t="s">
        <v>86</v>
      </c>
      <c r="B4">
        <v>99.68</v>
      </c>
      <c r="C4">
        <v>76.66</v>
      </c>
      <c r="D4">
        <v>3</v>
      </c>
      <c r="E4">
        <v>3</v>
      </c>
      <c r="F4" s="13">
        <v>23.69</v>
      </c>
      <c r="G4">
        <v>99.62</v>
      </c>
      <c r="H4">
        <v>42.87</v>
      </c>
      <c r="I4">
        <v>33.340000000000003</v>
      </c>
      <c r="J4">
        <v>99.58</v>
      </c>
      <c r="K4">
        <v>85.11</v>
      </c>
      <c r="L4" s="13">
        <v>34314.764532000001</v>
      </c>
      <c r="M4">
        <v>3.94</v>
      </c>
      <c r="N4">
        <v>92.71</v>
      </c>
      <c r="O4" s="13">
        <v>4.6383333333333328</v>
      </c>
      <c r="P4">
        <f>8.33*4</f>
        <v>33.32</v>
      </c>
      <c r="Q4">
        <v>43.27</v>
      </c>
      <c r="R4">
        <v>50</v>
      </c>
      <c r="S4" s="19">
        <v>32.799999999999997</v>
      </c>
      <c r="T4" s="15"/>
    </row>
    <row r="5" spans="1:20" x14ac:dyDescent="0.25">
      <c r="A5" t="s">
        <v>87</v>
      </c>
      <c r="B5">
        <v>99.68</v>
      </c>
      <c r="C5">
        <v>77.86</v>
      </c>
      <c r="D5">
        <v>3</v>
      </c>
      <c r="E5">
        <v>3</v>
      </c>
      <c r="F5" s="13">
        <v>23.76</v>
      </c>
      <c r="G5">
        <v>99.62</v>
      </c>
      <c r="H5">
        <v>42.87</v>
      </c>
      <c r="I5">
        <v>66.67</v>
      </c>
      <c r="J5">
        <v>99.58</v>
      </c>
      <c r="K5">
        <v>85.11</v>
      </c>
      <c r="L5" s="13">
        <v>32619.615164119201</v>
      </c>
      <c r="M5">
        <v>4.9400000000000004</v>
      </c>
      <c r="N5">
        <v>92.71</v>
      </c>
      <c r="O5" s="13">
        <v>4.6383333333333328</v>
      </c>
      <c r="P5">
        <v>39.07</v>
      </c>
      <c r="Q5">
        <v>53.76</v>
      </c>
      <c r="R5">
        <v>75</v>
      </c>
      <c r="S5" s="17">
        <v>60.53</v>
      </c>
      <c r="T5" s="15"/>
    </row>
    <row r="6" spans="1:20" x14ac:dyDescent="0.25">
      <c r="A6" t="s">
        <v>88</v>
      </c>
      <c r="B6">
        <v>99.68</v>
      </c>
      <c r="C6">
        <v>79.06</v>
      </c>
      <c r="D6">
        <v>3</v>
      </c>
      <c r="E6">
        <v>3</v>
      </c>
      <c r="F6">
        <v>23.77</v>
      </c>
      <c r="G6">
        <v>99.62</v>
      </c>
      <c r="H6">
        <v>42.87</v>
      </c>
      <c r="I6">
        <v>100</v>
      </c>
      <c r="J6">
        <v>99.58</v>
      </c>
      <c r="K6">
        <v>85.11</v>
      </c>
      <c r="L6" s="13">
        <v>30805.964560994173</v>
      </c>
      <c r="M6">
        <v>5.56</v>
      </c>
      <c r="N6">
        <v>92.71</v>
      </c>
      <c r="O6" s="13">
        <v>4.6383333333333328</v>
      </c>
      <c r="P6">
        <v>44.65</v>
      </c>
      <c r="Q6">
        <v>64.680000000000007</v>
      </c>
      <c r="R6">
        <v>100</v>
      </c>
      <c r="S6" s="19">
        <v>89.105624316758991</v>
      </c>
    </row>
    <row r="7" spans="1:20" x14ac:dyDescent="0.25">
      <c r="L7" s="13"/>
      <c r="S7" s="12"/>
    </row>
    <row r="9" spans="1:20" x14ac:dyDescent="0.25">
      <c r="G9" s="13"/>
      <c r="I9" s="12"/>
      <c r="K9" s="13"/>
      <c r="O9" s="13"/>
    </row>
    <row r="10" spans="1:20" x14ac:dyDescent="0.25">
      <c r="I10" s="12"/>
      <c r="J10" s="12"/>
      <c r="K10" s="13"/>
    </row>
    <row r="11" spans="1:20" x14ac:dyDescent="0.25">
      <c r="F11" s="13"/>
      <c r="I11" s="12"/>
      <c r="J11" s="12"/>
      <c r="K11" s="13"/>
    </row>
    <row r="12" spans="1:20" x14ac:dyDescent="0.25">
      <c r="F12" s="15"/>
      <c r="G12" s="12"/>
      <c r="H12" s="12"/>
      <c r="I12" s="12"/>
      <c r="J12" s="12"/>
      <c r="K12" s="13"/>
      <c r="O12" s="13"/>
    </row>
    <row r="13" spans="1:20" x14ac:dyDescent="0.25">
      <c r="H13" s="12"/>
      <c r="I13" s="12"/>
      <c r="J13" s="12"/>
      <c r="K13" s="13"/>
    </row>
  </sheetData>
  <pageMargins left="0.7" right="0.7" top="0.75" bottom="0.75" header="0.3" footer="0.3"/>
  <pageSetup paperSize="9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abSelected="1" zoomScaleNormal="100" workbookViewId="0">
      <selection activeCell="B19" sqref="B19"/>
    </sheetView>
  </sheetViews>
  <sheetFormatPr baseColWidth="10" defaultColWidth="9.28515625" defaultRowHeight="15" x14ac:dyDescent="0.25"/>
  <cols>
    <col min="1" max="1" width="33.28515625" style="6" customWidth="1"/>
    <col min="2" max="2" width="82.5703125" style="6" customWidth="1"/>
    <col min="3" max="3" width="47.42578125" customWidth="1"/>
    <col min="4" max="4" width="12.7109375" bestFit="1" customWidth="1"/>
    <col min="5" max="6" width="11.140625" bestFit="1" customWidth="1"/>
  </cols>
  <sheetData>
    <row r="1" spans="1:6" ht="45.4" customHeight="1" x14ac:dyDescent="0.25">
      <c r="A1" s="1" t="s">
        <v>4</v>
      </c>
      <c r="B1" s="1" t="s">
        <v>5</v>
      </c>
      <c r="C1" s="4" t="s">
        <v>6</v>
      </c>
    </row>
    <row r="2" spans="1:6" x14ac:dyDescent="0.25">
      <c r="A2" t="s">
        <v>62</v>
      </c>
      <c r="B2" t="s">
        <v>63</v>
      </c>
      <c r="C2" s="12">
        <v>1371855522</v>
      </c>
      <c r="D2" s="12"/>
    </row>
    <row r="3" spans="1:6" x14ac:dyDescent="0.25">
      <c r="A3" t="s">
        <v>64</v>
      </c>
      <c r="B3" t="s">
        <v>65</v>
      </c>
      <c r="C3" s="12">
        <v>18333333.333333332</v>
      </c>
      <c r="D3" s="12"/>
    </row>
    <row r="4" spans="1:6" x14ac:dyDescent="0.25">
      <c r="A4" t="s">
        <v>64</v>
      </c>
      <c r="B4" t="s">
        <v>66</v>
      </c>
      <c r="C4" s="12">
        <v>175000000</v>
      </c>
    </row>
    <row r="5" spans="1:6" x14ac:dyDescent="0.25">
      <c r="A5" t="s">
        <v>64</v>
      </c>
      <c r="B5" t="s">
        <v>67</v>
      </c>
      <c r="C5" s="12">
        <v>18333333.333333332</v>
      </c>
    </row>
    <row r="6" spans="1:6" x14ac:dyDescent="0.25">
      <c r="A6" t="s">
        <v>64</v>
      </c>
      <c r="B6" t="s">
        <v>68</v>
      </c>
      <c r="C6" s="12">
        <f>9103929902+27000000</f>
        <v>9130929902</v>
      </c>
    </row>
    <row r="7" spans="1:6" x14ac:dyDescent="0.25">
      <c r="A7" t="s">
        <v>69</v>
      </c>
      <c r="B7" t="s">
        <v>70</v>
      </c>
      <c r="C7" s="12">
        <v>18333333.333333332</v>
      </c>
    </row>
    <row r="8" spans="1:6" x14ac:dyDescent="0.25">
      <c r="A8" t="s">
        <v>69</v>
      </c>
      <c r="B8" t="s">
        <v>71</v>
      </c>
      <c r="C8" s="12">
        <v>2230348952</v>
      </c>
    </row>
    <row r="9" spans="1:6" x14ac:dyDescent="0.25">
      <c r="A9" t="s">
        <v>62</v>
      </c>
      <c r="B9" t="s">
        <v>72</v>
      </c>
      <c r="C9" s="12">
        <v>0</v>
      </c>
    </row>
    <row r="10" spans="1:6" x14ac:dyDescent="0.25">
      <c r="A10" t="s">
        <v>62</v>
      </c>
      <c r="B10" t="s">
        <v>73</v>
      </c>
      <c r="C10" s="12">
        <v>0</v>
      </c>
    </row>
    <row r="11" spans="1:6" x14ac:dyDescent="0.25">
      <c r="A11" t="s">
        <v>64</v>
      </c>
      <c r="B11" t="s">
        <v>74</v>
      </c>
      <c r="C11" s="12">
        <v>590000000</v>
      </c>
    </row>
    <row r="12" spans="1:6" x14ac:dyDescent="0.25">
      <c r="A12" t="s">
        <v>75</v>
      </c>
      <c r="B12" t="s">
        <v>76</v>
      </c>
      <c r="C12" s="12">
        <v>1020000000</v>
      </c>
      <c r="D12" s="12"/>
    </row>
    <row r="13" spans="1:6" x14ac:dyDescent="0.25">
      <c r="A13" t="s">
        <v>75</v>
      </c>
      <c r="B13" t="s">
        <v>77</v>
      </c>
      <c r="C13" s="12">
        <v>389220300</v>
      </c>
    </row>
    <row r="14" spans="1:6" x14ac:dyDescent="0.25">
      <c r="A14" t="s">
        <v>75</v>
      </c>
      <c r="B14" t="s">
        <v>78</v>
      </c>
      <c r="C14" s="18">
        <v>120784289.24633567</v>
      </c>
      <c r="E14" s="12"/>
      <c r="F14" s="18"/>
    </row>
    <row r="15" spans="1:6" x14ac:dyDescent="0.25">
      <c r="A15" t="s">
        <v>75</v>
      </c>
      <c r="B15" t="s">
        <v>79</v>
      </c>
      <c r="C15" s="12">
        <v>3576415173.1300001</v>
      </c>
    </row>
    <row r="16" spans="1:6" x14ac:dyDescent="0.25">
      <c r="A16" t="s">
        <v>75</v>
      </c>
      <c r="B16" t="s">
        <v>80</v>
      </c>
      <c r="C16" s="12">
        <v>387800993</v>
      </c>
    </row>
    <row r="17" spans="1:3" x14ac:dyDescent="0.25">
      <c r="A17" t="s">
        <v>75</v>
      </c>
      <c r="B17" t="s">
        <v>81</v>
      </c>
      <c r="C17" s="12">
        <v>1594702726</v>
      </c>
    </row>
    <row r="18" spans="1:3" x14ac:dyDescent="0.25">
      <c r="A18" t="s">
        <v>62</v>
      </c>
      <c r="B18" t="s">
        <v>82</v>
      </c>
      <c r="C18" s="12">
        <v>0</v>
      </c>
    </row>
    <row r="19" spans="1:3" x14ac:dyDescent="0.25">
      <c r="A19" t="s">
        <v>69</v>
      </c>
      <c r="B19" t="s">
        <v>83</v>
      </c>
      <c r="C19" s="12">
        <v>93036374530</v>
      </c>
    </row>
    <row r="20" spans="1:3" x14ac:dyDescent="0.25">
      <c r="C20" s="12"/>
    </row>
  </sheetData>
  <pageMargins left="0.7" right="0.7" top="0.75" bottom="0.75" header="0.3" footer="0.3"/>
  <pageSetup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zoomScale="90" zoomScaleNormal="90" workbookViewId="0">
      <selection activeCell="D1" sqref="D1"/>
    </sheetView>
  </sheetViews>
  <sheetFormatPr baseColWidth="10" defaultColWidth="9.140625" defaultRowHeight="15" x14ac:dyDescent="0.25"/>
  <cols>
    <col min="1" max="1" width="20.7109375" customWidth="1"/>
    <col min="2" max="2" width="22.85546875" customWidth="1"/>
    <col min="3" max="3" width="16.7109375" customWidth="1"/>
    <col min="4" max="4" width="26.7109375" customWidth="1"/>
    <col min="5" max="5" width="18.7109375" customWidth="1"/>
    <col min="6" max="6" width="18.85546875" customWidth="1"/>
    <col min="7" max="7" width="21.28515625" customWidth="1"/>
    <col min="8" max="8" width="22.28515625" customWidth="1"/>
  </cols>
  <sheetData>
    <row r="1" spans="1:8" ht="43.15" customHeight="1" x14ac:dyDescent="0.25">
      <c r="A1" s="5" t="s">
        <v>7</v>
      </c>
      <c r="B1" s="5" t="s">
        <v>33</v>
      </c>
      <c r="C1" s="5" t="s">
        <v>8</v>
      </c>
      <c r="D1" s="5" t="s">
        <v>34</v>
      </c>
      <c r="E1" s="5" t="s">
        <v>9</v>
      </c>
      <c r="F1" s="5" t="s">
        <v>5</v>
      </c>
      <c r="G1" s="5" t="s">
        <v>24</v>
      </c>
      <c r="H1" s="5" t="s">
        <v>23</v>
      </c>
    </row>
    <row r="2" spans="1:8" x14ac:dyDescent="0.25">
      <c r="A2">
        <v>5805</v>
      </c>
      <c r="B2" t="s">
        <v>35</v>
      </c>
      <c r="C2">
        <v>5798</v>
      </c>
      <c r="D2" t="s">
        <v>44</v>
      </c>
      <c r="E2">
        <v>5779</v>
      </c>
      <c r="F2" t="s">
        <v>63</v>
      </c>
      <c r="G2">
        <v>5822</v>
      </c>
      <c r="H2" t="s">
        <v>84</v>
      </c>
    </row>
    <row r="3" spans="1:8" x14ac:dyDescent="0.25">
      <c r="A3">
        <v>5806</v>
      </c>
      <c r="B3" t="s">
        <v>36</v>
      </c>
      <c r="C3">
        <v>5795</v>
      </c>
      <c r="D3" t="s">
        <v>45</v>
      </c>
      <c r="E3">
        <v>5771</v>
      </c>
      <c r="F3" t="s">
        <v>65</v>
      </c>
      <c r="G3">
        <v>5823</v>
      </c>
      <c r="H3" t="s">
        <v>85</v>
      </c>
    </row>
    <row r="4" spans="1:8" x14ac:dyDescent="0.25">
      <c r="A4">
        <v>5807</v>
      </c>
      <c r="B4" t="s">
        <v>37</v>
      </c>
      <c r="C4">
        <v>5796</v>
      </c>
      <c r="D4" t="s">
        <v>46</v>
      </c>
      <c r="E4">
        <v>5770</v>
      </c>
      <c r="F4" t="s">
        <v>66</v>
      </c>
      <c r="G4">
        <v>5824</v>
      </c>
      <c r="H4" t="s">
        <v>86</v>
      </c>
    </row>
    <row r="5" spans="1:8" x14ac:dyDescent="0.25">
      <c r="A5">
        <v>5808</v>
      </c>
      <c r="B5" t="s">
        <v>38</v>
      </c>
      <c r="C5">
        <v>5797</v>
      </c>
      <c r="D5" t="s">
        <v>47</v>
      </c>
      <c r="E5">
        <v>5769</v>
      </c>
      <c r="F5" t="s">
        <v>67</v>
      </c>
      <c r="G5">
        <v>5825</v>
      </c>
      <c r="H5" t="s">
        <v>87</v>
      </c>
    </row>
    <row r="6" spans="1:8" x14ac:dyDescent="0.25">
      <c r="A6">
        <v>5809</v>
      </c>
      <c r="B6" t="s">
        <v>39</v>
      </c>
      <c r="C6">
        <v>5794</v>
      </c>
      <c r="D6" t="s">
        <v>48</v>
      </c>
      <c r="E6">
        <v>5768</v>
      </c>
      <c r="F6" t="s">
        <v>68</v>
      </c>
      <c r="G6">
        <v>5826</v>
      </c>
      <c r="H6" t="s">
        <v>88</v>
      </c>
    </row>
    <row r="7" spans="1:8" x14ac:dyDescent="0.25">
      <c r="A7">
        <v>5810</v>
      </c>
      <c r="B7" t="s">
        <v>40</v>
      </c>
      <c r="C7">
        <v>5793</v>
      </c>
      <c r="D7" t="s">
        <v>49</v>
      </c>
      <c r="E7">
        <v>5774</v>
      </c>
      <c r="F7" t="s">
        <v>70</v>
      </c>
    </row>
    <row r="8" spans="1:8" x14ac:dyDescent="0.25">
      <c r="A8">
        <v>5811</v>
      </c>
      <c r="B8" t="s">
        <v>41</v>
      </c>
      <c r="C8">
        <v>5800</v>
      </c>
      <c r="D8" t="s">
        <v>50</v>
      </c>
      <c r="E8">
        <v>5773</v>
      </c>
      <c r="F8" t="s">
        <v>71</v>
      </c>
    </row>
    <row r="9" spans="1:8" x14ac:dyDescent="0.25">
      <c r="A9">
        <v>5812</v>
      </c>
      <c r="B9" t="s">
        <v>42</v>
      </c>
      <c r="C9">
        <v>5799</v>
      </c>
      <c r="D9" t="s">
        <v>51</v>
      </c>
      <c r="E9">
        <v>5777</v>
      </c>
      <c r="F9" t="s">
        <v>72</v>
      </c>
    </row>
    <row r="10" spans="1:8" x14ac:dyDescent="0.25">
      <c r="A10">
        <v>5813</v>
      </c>
      <c r="B10" t="s">
        <v>43</v>
      </c>
      <c r="C10">
        <v>5801</v>
      </c>
      <c r="D10" t="s">
        <v>52</v>
      </c>
      <c r="E10">
        <v>5776</v>
      </c>
      <c r="F10" t="s">
        <v>73</v>
      </c>
    </row>
    <row r="11" spans="1:8" x14ac:dyDescent="0.25">
      <c r="C11">
        <v>5802</v>
      </c>
      <c r="D11" t="s">
        <v>53</v>
      </c>
      <c r="E11">
        <v>5772</v>
      </c>
      <c r="F11" t="s">
        <v>74</v>
      </c>
    </row>
    <row r="12" spans="1:8" x14ac:dyDescent="0.25">
      <c r="C12">
        <v>5791</v>
      </c>
      <c r="D12" t="s">
        <v>54</v>
      </c>
      <c r="E12">
        <v>5781</v>
      </c>
      <c r="F12" t="s">
        <v>76</v>
      </c>
    </row>
    <row r="13" spans="1:8" x14ac:dyDescent="0.25">
      <c r="C13">
        <v>5792</v>
      </c>
      <c r="D13" t="s">
        <v>55</v>
      </c>
      <c r="E13">
        <v>5780</v>
      </c>
      <c r="F13" t="s">
        <v>77</v>
      </c>
    </row>
    <row r="14" spans="1:8" x14ac:dyDescent="0.25">
      <c r="C14">
        <v>5789</v>
      </c>
      <c r="D14" t="s">
        <v>56</v>
      </c>
      <c r="E14">
        <v>5785</v>
      </c>
      <c r="F14" t="s">
        <v>78</v>
      </c>
    </row>
    <row r="15" spans="1:8" x14ac:dyDescent="0.25">
      <c r="C15">
        <v>5790</v>
      </c>
      <c r="D15" t="s">
        <v>57</v>
      </c>
      <c r="E15">
        <v>5783</v>
      </c>
      <c r="F15" t="s">
        <v>79</v>
      </c>
    </row>
    <row r="16" spans="1:8" x14ac:dyDescent="0.25">
      <c r="C16">
        <v>5803</v>
      </c>
      <c r="D16" t="s">
        <v>58</v>
      </c>
      <c r="E16">
        <v>5782</v>
      </c>
      <c r="F16" t="s">
        <v>80</v>
      </c>
    </row>
    <row r="17" spans="3:6" x14ac:dyDescent="0.25">
      <c r="C17">
        <v>5786</v>
      </c>
      <c r="D17" t="s">
        <v>59</v>
      </c>
      <c r="E17">
        <v>5784</v>
      </c>
      <c r="F17" t="s">
        <v>81</v>
      </c>
    </row>
    <row r="18" spans="3:6" x14ac:dyDescent="0.25">
      <c r="C18">
        <v>5787</v>
      </c>
      <c r="D18" t="s">
        <v>60</v>
      </c>
      <c r="E18">
        <v>5778</v>
      </c>
      <c r="F18" t="s">
        <v>82</v>
      </c>
    </row>
    <row r="19" spans="3:6" x14ac:dyDescent="0.25">
      <c r="C19">
        <v>5788</v>
      </c>
      <c r="D19" t="s">
        <v>61</v>
      </c>
      <c r="E19">
        <v>5775</v>
      </c>
      <c r="F19" t="s">
        <v>83</v>
      </c>
    </row>
  </sheetData>
  <sheetProtection password="C44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PlantillaTotalUsos</vt:lpstr>
      <vt:lpstr>PlantillaFuentes</vt:lpstr>
      <vt:lpstr>PlantillaMetasLineaBaseAPSB</vt:lpstr>
      <vt:lpstr>PlantillaMetasRecursosAPSB</vt:lpstr>
      <vt:lpstr>Catalogos</vt:lpstr>
      <vt:lpstr>Compromisos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Nicolás Martinez</dc:creator>
  <cp:lastModifiedBy>Usuario de Windows</cp:lastModifiedBy>
  <dcterms:created xsi:type="dcterms:W3CDTF">2020-03-24T17:16:45Z</dcterms:created>
  <dcterms:modified xsi:type="dcterms:W3CDTF">2021-05-31T22:29:26Z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2.5.1</vt:lpwstr>
  </property>
</Properties>
</file>