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2021\HATO\SINAS\"/>
    </mc:Choice>
  </mc:AlternateContent>
  <bookViews>
    <workbookView xWindow="0" yWindow="0" windowWidth="20490" windowHeight="705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3" l="1"/>
  <c r="D8" i="3" s="1"/>
  <c r="E8" i="3" s="1"/>
  <c r="C2" i="3"/>
  <c r="D2" i="3" s="1"/>
  <c r="E2" i="3" s="1"/>
  <c r="E9" i="5"/>
  <c r="D9" i="5"/>
  <c r="D8" i="5"/>
  <c r="E8" i="5" s="1"/>
  <c r="C9" i="5"/>
  <c r="C8" i="5"/>
  <c r="C7" i="5"/>
  <c r="D7" i="5" s="1"/>
  <c r="E7" i="5" s="1"/>
  <c r="B8" i="5"/>
  <c r="D5" i="5"/>
  <c r="E5" i="5"/>
  <c r="D4" i="5"/>
  <c r="E4" i="5"/>
  <c r="D3" i="5"/>
  <c r="E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<sst xmlns="http://schemas.openxmlformats.org/spreadsheetml/2006/main" count="158" uniqueCount="91">
  <si>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</si>
  <si>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</si>
  <si>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</si>
  <si>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</si>
  <si>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</si>
  <si>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</si>
  <si>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</si>
  <si>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</si>
  <si>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</si>
  <si>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</si>
  <si>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</si>
  <si>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</si>
  <si>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</si>
  <si>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</si>
  <si>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</si>
  <si>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</si>
  <si>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</si>
  <si>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</si>
  <si>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</si>
  <si>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</si>
  <si>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</si>
  <si>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</si>
  <si>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</si>
  <si>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</si>
  <si>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</si>
  <si>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</si>
  <si>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</si>
  <si>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</si>
  <si>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</si>
  <si>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</si>
  <si>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</si>
  <si>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</si>
  <si>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</si>
  <si>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</si>
  <si>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</si>
  <si>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</si>
  <si>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</si>
  <si>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</si>
  <si>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</si>
  <si>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</si>
  <si>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</si>
  <si>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</si>
  <si>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</si>
  <si>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</si>
  <si>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</si>
  <si>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</si>
  <si>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</si>
  <si>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</si>
  <si>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</si>
  <si>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</si>
  <si>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</si>
  <si>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</si>
  <si>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</si>
  <si>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</si>
  <si>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</si>
  <si>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</si>
  <si>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</si>
  <si>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</si>
  <si>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</si>
  <si>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</si>
  <si>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</si>
  <si>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</si>
  <si>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</si>
  <si>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</si>
  <si>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</si>
  <si>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</si>
  <si>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</si>
  <si>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</si>
  <si>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</si>
  <si>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</si>
  <si>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</si>
  <si>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</si>
  <si>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</si>
  <si>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</si>
  <si>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</si>
  <si>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</si>
  <si>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</si>
  <si>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</si>
  <si>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</si>
  <si>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</si>
  <si>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</si>
  <si>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</si>
  <si>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</si>
  <si>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</si>
  <si>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</si>
  <si>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</si>
  <si>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</si>
  <si>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</si>
  <si>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</si>
  <si>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SD</t>
  </si>
  <si>
    <t>7..88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</si>
</sst>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Alignment="1">
      <alignment horizontal="center" vertical="center"/>
    </xf>
    <xf numFmtId="1" fontId="0" fillId="0" borderId="0" xfId="0" applyNumberFormat="1"/>
    <xf numFmtId="0" fontId="4" fillId="0" borderId="1" xfId="0" applyFont="1" applyBorder="1"/>
    <xf numFmtId="43" fontId="4" fillId="0" borderId="1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EC970560-8A0D-4BFD-BAE2-DEE66374C00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5" sqref="C5"/>
    </sheetView>
  </sheetViews>
  <sheetFormatPr baseColWidth="10" defaultColWidth="9.28515625" defaultRowHeight="15" x14ac:dyDescent="0.25"/>
  <cols>
    <col min="1" max="1" width="65.140625" style="6" customWidth="1"/>
    <col min="2" max="2" width="14.5703125" customWidth="1"/>
    <col min="3" max="3" width="14" customWidth="1"/>
    <col min="4" max="4" width="16.5703125" customWidth="1"/>
    <col min="5" max="5" width="12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</row>
    <row r="3" spans="1:8" x14ac:dyDescent="0.25">
      <c r="A3" t="s">
        <v>36</v>
      </c>
      <c r="B3" s="15">
        <v>44300618</v>
      </c>
      <c r="C3" s="15">
        <v>52000000</v>
      </c>
      <c r="D3" s="15">
        <f t="shared" ref="D3:E5" si="0">+C3*1.02</f>
        <v>53040000</v>
      </c>
      <c r="E3" s="15">
        <f t="shared" si="0"/>
        <v>54100800</v>
      </c>
      <c r="F3">
        <v>0</v>
      </c>
      <c r="G3" s="12">
        <v>0</v>
      </c>
      <c r="H3" s="12">
        <v>0</v>
      </c>
    </row>
    <row r="4" spans="1:8" x14ac:dyDescent="0.25">
      <c r="A4" t="s">
        <v>37</v>
      </c>
      <c r="B4" s="15">
        <v>10814183</v>
      </c>
      <c r="C4" s="15">
        <v>16792319</v>
      </c>
      <c r="D4" s="15">
        <f t="shared" si="0"/>
        <v>17128165.379999999</v>
      </c>
      <c r="E4" s="15">
        <f t="shared" si="0"/>
        <v>17470728.687599998</v>
      </c>
      <c r="F4">
        <v>0</v>
      </c>
      <c r="G4" s="12">
        <v>0</v>
      </c>
      <c r="H4" s="12">
        <v>0</v>
      </c>
    </row>
    <row r="5" spans="1:8" x14ac:dyDescent="0.25">
      <c r="A5" t="s">
        <v>38</v>
      </c>
      <c r="B5" s="15">
        <v>7400192</v>
      </c>
      <c r="C5" s="15">
        <v>11000000</v>
      </c>
      <c r="D5" s="15">
        <f t="shared" si="0"/>
        <v>11220000</v>
      </c>
      <c r="E5" s="15">
        <f t="shared" si="0"/>
        <v>11444400</v>
      </c>
      <c r="F5">
        <v>0</v>
      </c>
      <c r="G5" s="12">
        <v>0</v>
      </c>
      <c r="H5" s="12">
        <v>0</v>
      </c>
    </row>
    <row r="6" spans="1:8" x14ac:dyDescent="0.25">
      <c r="A6" t="s">
        <v>39</v>
      </c>
      <c r="B6" s="15">
        <v>0</v>
      </c>
      <c r="C6" s="15">
        <v>0</v>
      </c>
      <c r="D6" s="15">
        <v>0</v>
      </c>
      <c r="E6" s="15">
        <v>0</v>
      </c>
      <c r="F6">
        <v>0</v>
      </c>
      <c r="G6" s="13">
        <v>0</v>
      </c>
      <c r="H6" s="13">
        <v>0</v>
      </c>
    </row>
    <row r="7" spans="1:8" x14ac:dyDescent="0.25">
      <c r="A7" t="s">
        <v>40</v>
      </c>
      <c r="B7" s="15">
        <v>125594021</v>
      </c>
      <c r="C7" s="15">
        <f>40000000+402753713</f>
        <v>442753713</v>
      </c>
      <c r="D7" s="15">
        <f t="shared" ref="D7:E9" si="1">+C7*1.02</f>
        <v>451608787.25999999</v>
      </c>
      <c r="E7" s="15">
        <f t="shared" si="1"/>
        <v>460640963.00519997</v>
      </c>
      <c r="F7">
        <v>0</v>
      </c>
      <c r="G7" s="13">
        <v>0</v>
      </c>
      <c r="H7" s="13">
        <v>0</v>
      </c>
    </row>
    <row r="8" spans="1:8" x14ac:dyDescent="0.25">
      <c r="A8" t="s">
        <v>41</v>
      </c>
      <c r="B8" s="15">
        <f>49000000+15863754</f>
        <v>64863754</v>
      </c>
      <c r="C8" s="15">
        <f>45000000+161103746</f>
        <v>206103746</v>
      </c>
      <c r="D8" s="15">
        <f t="shared" si="1"/>
        <v>210225820.92000002</v>
      </c>
      <c r="E8" s="15">
        <f t="shared" si="1"/>
        <v>214430337.33840001</v>
      </c>
      <c r="F8">
        <v>0</v>
      </c>
      <c r="G8" s="13">
        <v>0</v>
      </c>
      <c r="H8" s="13">
        <v>0</v>
      </c>
    </row>
    <row r="9" spans="1:8" x14ac:dyDescent="0.25">
      <c r="A9" t="s">
        <v>42</v>
      </c>
      <c r="B9" s="15">
        <v>24700000</v>
      </c>
      <c r="C9" s="15">
        <f>5000000+35086127+27000000</f>
        <v>67086127</v>
      </c>
      <c r="D9" s="15">
        <f t="shared" si="1"/>
        <v>68427849.540000007</v>
      </c>
      <c r="E9" s="15">
        <f t="shared" si="1"/>
        <v>69796406.530800015</v>
      </c>
      <c r="F9">
        <v>0</v>
      </c>
      <c r="G9" s="13">
        <v>0</v>
      </c>
      <c r="H9" s="13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90" zoomScaleNormal="90" workbookViewId="0">
      <selection activeCell="C5" sqref="C5"/>
    </sheetView>
  </sheetViews>
  <sheetFormatPr baseColWidth="10" defaultColWidth="9.28515625" defaultRowHeight="15" x14ac:dyDescent="0.25"/>
  <cols>
    <col min="1" max="1" width="113.42578125" style="6" customWidth="1"/>
    <col min="2" max="2" width="18" customWidth="1"/>
    <col min="3" max="3" width="16.5703125" customWidth="1"/>
    <col min="4" max="4" width="16.28515625" customWidth="1"/>
    <col min="5" max="5" width="16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15290282</v>
      </c>
      <c r="C2" s="12">
        <f>+B2*1.02</f>
        <v>15596087.640000001</v>
      </c>
      <c r="D2" s="12">
        <f>+C2*1.02</f>
        <v>15908009.392800001</v>
      </c>
      <c r="E2" s="12">
        <f>+D2*1.02</f>
        <v>16226169.580656001</v>
      </c>
    </row>
    <row r="3" spans="1:5" x14ac:dyDescent="0.25">
      <c r="A3" t="s">
        <v>45</v>
      </c>
      <c r="B3" s="15">
        <v>0</v>
      </c>
      <c r="C3" s="15">
        <v>0</v>
      </c>
      <c r="D3" s="15">
        <v>0</v>
      </c>
      <c r="E3" s="15">
        <v>0</v>
      </c>
    </row>
    <row r="4" spans="1:5" x14ac:dyDescent="0.25">
      <c r="A4" t="s">
        <v>46</v>
      </c>
      <c r="B4" s="15">
        <v>0</v>
      </c>
      <c r="C4" s="15">
        <v>0</v>
      </c>
      <c r="D4" s="15">
        <v>0</v>
      </c>
      <c r="E4" s="15">
        <v>0</v>
      </c>
    </row>
    <row r="5" spans="1:5" x14ac:dyDescent="0.25">
      <c r="A5" t="s">
        <v>47</v>
      </c>
      <c r="B5" s="15">
        <v>0</v>
      </c>
      <c r="C5" s="15">
        <v>0</v>
      </c>
      <c r="D5" s="15">
        <v>0</v>
      </c>
      <c r="E5" s="15">
        <v>0</v>
      </c>
    </row>
    <row r="6" spans="1:5" x14ac:dyDescent="0.25">
      <c r="A6" t="s">
        <v>48</v>
      </c>
      <c r="B6" s="15">
        <v>0</v>
      </c>
      <c r="C6" s="15">
        <v>0</v>
      </c>
      <c r="D6" s="15">
        <v>0</v>
      </c>
      <c r="E6" s="15">
        <v>0</v>
      </c>
    </row>
    <row r="7" spans="1:5" x14ac:dyDescent="0.25">
      <c r="A7" t="s">
        <v>49</v>
      </c>
      <c r="B7" s="15">
        <v>0</v>
      </c>
      <c r="C7" s="15">
        <v>0</v>
      </c>
      <c r="D7" s="15">
        <v>0</v>
      </c>
      <c r="E7" s="15">
        <v>0</v>
      </c>
    </row>
    <row r="8" spans="1:5" x14ac:dyDescent="0.25">
      <c r="A8" t="s">
        <v>50</v>
      </c>
      <c r="B8" s="15">
        <v>1842873085.8699999</v>
      </c>
      <c r="C8" s="15">
        <f>+B8*1.02</f>
        <v>1879730547.5874</v>
      </c>
      <c r="D8" s="15">
        <f>+C8*1.02</f>
        <v>1917325158.5391481</v>
      </c>
      <c r="E8" s="15">
        <f>+D8*1.02</f>
        <v>1955671661.7099311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 s="15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"/>
  <sheetViews>
    <sheetView zoomScale="90" zoomScaleNormal="90" workbookViewId="0">
      <selection activeCell="A6" sqref="A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1">
        <v>100</v>
      </c>
      <c r="C2" s="14">
        <v>39.64</v>
      </c>
      <c r="D2" s="11">
        <v>0</v>
      </c>
      <c r="E2" s="11" t="s">
        <v>89</v>
      </c>
      <c r="F2" s="11">
        <v>24</v>
      </c>
      <c r="G2" s="11">
        <v>87.82</v>
      </c>
      <c r="H2" s="11">
        <v>28.9</v>
      </c>
      <c r="I2" s="11">
        <v>98.4</v>
      </c>
      <c r="J2" s="11">
        <v>90.69</v>
      </c>
      <c r="K2" s="11">
        <v>6.88</v>
      </c>
      <c r="L2" s="11">
        <v>124</v>
      </c>
      <c r="M2" s="11">
        <v>0</v>
      </c>
      <c r="N2" s="11">
        <v>95</v>
      </c>
      <c r="O2" s="11">
        <v>4</v>
      </c>
      <c r="P2" s="11">
        <v>0</v>
      </c>
      <c r="Q2" s="11">
        <v>0</v>
      </c>
      <c r="R2" s="11">
        <v>0</v>
      </c>
      <c r="S2" s="11">
        <v>0</v>
      </c>
    </row>
    <row r="3" spans="1:19" x14ac:dyDescent="0.25">
      <c r="A3" t="s">
        <v>85</v>
      </c>
      <c r="B3" s="14">
        <v>100</v>
      </c>
      <c r="C3" s="11">
        <v>43.46</v>
      </c>
      <c r="D3" s="11">
        <v>0</v>
      </c>
      <c r="E3" s="11" t="s">
        <v>89</v>
      </c>
      <c r="F3" s="14">
        <v>24</v>
      </c>
      <c r="G3" s="11">
        <v>98.68</v>
      </c>
      <c r="H3" s="11">
        <v>28.9</v>
      </c>
      <c r="I3" s="14">
        <v>98.68</v>
      </c>
      <c r="J3" s="11">
        <v>90.75</v>
      </c>
      <c r="K3" s="11">
        <v>7.38</v>
      </c>
      <c r="L3" s="11">
        <v>120</v>
      </c>
      <c r="M3" s="11">
        <v>4</v>
      </c>
      <c r="N3" s="14">
        <v>95</v>
      </c>
      <c r="O3" s="11">
        <v>4</v>
      </c>
      <c r="P3" s="11">
        <v>25</v>
      </c>
      <c r="Q3" s="11">
        <v>0</v>
      </c>
      <c r="R3" s="11">
        <v>50</v>
      </c>
      <c r="S3" s="11">
        <v>25</v>
      </c>
    </row>
    <row r="4" spans="1:19" x14ac:dyDescent="0.25">
      <c r="A4" t="s">
        <v>86</v>
      </c>
      <c r="B4" s="14">
        <v>100</v>
      </c>
      <c r="C4" s="11">
        <v>47.28</v>
      </c>
      <c r="D4" s="11">
        <v>0</v>
      </c>
      <c r="E4" s="11" t="s">
        <v>89</v>
      </c>
      <c r="F4" s="14">
        <v>24</v>
      </c>
      <c r="G4" s="11">
        <v>98.95</v>
      </c>
      <c r="H4" s="11">
        <v>30.93</v>
      </c>
      <c r="I4" s="14">
        <v>98.95</v>
      </c>
      <c r="J4" s="11">
        <v>91.2</v>
      </c>
      <c r="K4" s="11" t="s">
        <v>90</v>
      </c>
      <c r="L4" s="11">
        <v>115</v>
      </c>
      <c r="M4" s="11">
        <v>5</v>
      </c>
      <c r="N4" s="14">
        <v>95</v>
      </c>
      <c r="O4" s="11">
        <v>3</v>
      </c>
      <c r="P4" s="11">
        <v>50</v>
      </c>
      <c r="Q4" s="11">
        <v>0</v>
      </c>
      <c r="R4" s="11">
        <v>50</v>
      </c>
      <c r="S4" s="11">
        <v>50</v>
      </c>
    </row>
    <row r="5" spans="1:19" x14ac:dyDescent="0.25">
      <c r="A5" t="s">
        <v>87</v>
      </c>
      <c r="B5" s="14">
        <v>100</v>
      </c>
      <c r="C5" s="11">
        <v>51.1</v>
      </c>
      <c r="D5" s="11">
        <v>0</v>
      </c>
      <c r="E5" s="11" t="s">
        <v>89</v>
      </c>
      <c r="F5" s="14">
        <v>24</v>
      </c>
      <c r="G5" s="11">
        <v>99.23</v>
      </c>
      <c r="H5" s="11">
        <v>32.96</v>
      </c>
      <c r="I5" s="14">
        <v>99.23</v>
      </c>
      <c r="J5" s="11">
        <v>91.9</v>
      </c>
      <c r="K5" s="11">
        <v>8.3800000000000008</v>
      </c>
      <c r="L5" s="11">
        <v>110</v>
      </c>
      <c r="M5" s="11">
        <v>5</v>
      </c>
      <c r="N5" s="14">
        <v>95</v>
      </c>
      <c r="O5" s="11">
        <v>2</v>
      </c>
      <c r="P5" s="11">
        <v>75</v>
      </c>
      <c r="Q5" s="11">
        <v>0</v>
      </c>
      <c r="R5" s="11">
        <v>50</v>
      </c>
      <c r="S5" s="11">
        <v>75</v>
      </c>
    </row>
    <row r="6" spans="1:19" x14ac:dyDescent="0.25">
      <c r="A6" t="s">
        <v>88</v>
      </c>
      <c r="B6" s="14">
        <v>100</v>
      </c>
      <c r="C6" s="11">
        <v>54.92</v>
      </c>
      <c r="D6" s="11">
        <v>0</v>
      </c>
      <c r="E6" s="11" t="s">
        <v>89</v>
      </c>
      <c r="F6" s="14">
        <v>24</v>
      </c>
      <c r="G6" s="11">
        <v>99.5</v>
      </c>
      <c r="H6" s="11">
        <v>35</v>
      </c>
      <c r="I6" s="14">
        <v>99.5</v>
      </c>
      <c r="J6" s="11">
        <v>92.5</v>
      </c>
      <c r="K6" s="11">
        <v>8.8800000000000008</v>
      </c>
      <c r="L6" s="11">
        <v>100</v>
      </c>
      <c r="M6" s="11">
        <v>10</v>
      </c>
      <c r="N6" s="14">
        <v>95</v>
      </c>
      <c r="O6" s="11">
        <v>1</v>
      </c>
      <c r="P6" s="11">
        <v>100</v>
      </c>
      <c r="Q6" s="11">
        <v>0</v>
      </c>
      <c r="R6" s="11">
        <v>50</v>
      </c>
      <c r="S6" s="11">
        <v>100</v>
      </c>
    </row>
    <row r="7" spans="1:19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B4" sqref="B4"/>
    </sheetView>
  </sheetViews>
  <sheetFormatPr baseColWidth="10" defaultColWidth="9.28515625" defaultRowHeight="15" x14ac:dyDescent="0.25"/>
  <cols>
    <col min="1" max="1" width="19.85546875" style="6" customWidth="1"/>
    <col min="2" max="2" width="70.28515625" style="6" customWidth="1"/>
    <col min="3" max="3" width="30.710937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ht="24" customHeight="1" x14ac:dyDescent="0.25">
      <c r="A2" s="16" t="s">
        <v>62</v>
      </c>
      <c r="B2" s="16" t="s">
        <v>63</v>
      </c>
      <c r="C2" s="17">
        <v>3000000</v>
      </c>
    </row>
    <row r="3" spans="1:3" ht="24" customHeight="1" x14ac:dyDescent="0.25">
      <c r="A3" s="16" t="s">
        <v>64</v>
      </c>
      <c r="B3" s="16" t="s">
        <v>65</v>
      </c>
      <c r="C3" s="17">
        <v>0</v>
      </c>
    </row>
    <row r="4" spans="1:3" ht="24" customHeight="1" x14ac:dyDescent="0.25">
      <c r="A4" s="16" t="s">
        <v>64</v>
      </c>
      <c r="B4" s="16" t="s">
        <v>66</v>
      </c>
      <c r="C4" s="17">
        <v>66884949</v>
      </c>
    </row>
    <row r="5" spans="1:3" ht="24" customHeight="1" x14ac:dyDescent="0.25">
      <c r="A5" s="16" t="s">
        <v>64</v>
      </c>
      <c r="B5" s="16" t="s">
        <v>67</v>
      </c>
      <c r="C5" s="17">
        <v>1273163382</v>
      </c>
    </row>
    <row r="6" spans="1:3" ht="24" customHeight="1" x14ac:dyDescent="0.25">
      <c r="A6" s="16" t="s">
        <v>64</v>
      </c>
      <c r="B6" s="16" t="s">
        <v>68</v>
      </c>
      <c r="C6" s="17">
        <v>40000000</v>
      </c>
    </row>
    <row r="7" spans="1:3" ht="24" customHeight="1" x14ac:dyDescent="0.25">
      <c r="A7" s="16" t="s">
        <v>69</v>
      </c>
      <c r="B7" s="16" t="s">
        <v>70</v>
      </c>
      <c r="C7" s="17">
        <v>205485784</v>
      </c>
    </row>
    <row r="8" spans="1:3" ht="24" customHeight="1" x14ac:dyDescent="0.25">
      <c r="A8" s="16" t="s">
        <v>69</v>
      </c>
      <c r="B8" s="16" t="s">
        <v>71</v>
      </c>
      <c r="C8" s="17">
        <v>112461456</v>
      </c>
    </row>
    <row r="9" spans="1:3" ht="24" customHeight="1" x14ac:dyDescent="0.25">
      <c r="A9" s="16" t="s">
        <v>62</v>
      </c>
      <c r="B9" s="16" t="s">
        <v>72</v>
      </c>
      <c r="C9" s="17">
        <v>5000000</v>
      </c>
    </row>
    <row r="10" spans="1:3" ht="24" customHeight="1" x14ac:dyDescent="0.25">
      <c r="A10" s="16" t="s">
        <v>62</v>
      </c>
      <c r="B10" s="16" t="s">
        <v>73</v>
      </c>
      <c r="C10" s="17">
        <v>0</v>
      </c>
    </row>
    <row r="11" spans="1:3" ht="24" customHeight="1" x14ac:dyDescent="0.25">
      <c r="A11" s="16" t="s">
        <v>64</v>
      </c>
      <c r="B11" s="16" t="s">
        <v>74</v>
      </c>
      <c r="C11" s="17">
        <v>0</v>
      </c>
    </row>
    <row r="12" spans="1:3" ht="24" customHeight="1" x14ac:dyDescent="0.25">
      <c r="A12" s="16" t="s">
        <v>75</v>
      </c>
      <c r="B12" s="16" t="s">
        <v>76</v>
      </c>
      <c r="C12" s="17">
        <v>0</v>
      </c>
    </row>
    <row r="13" spans="1:3" ht="24" customHeight="1" x14ac:dyDescent="0.25">
      <c r="A13" s="16" t="s">
        <v>75</v>
      </c>
      <c r="B13" s="16" t="s">
        <v>77</v>
      </c>
      <c r="C13" s="17">
        <v>0</v>
      </c>
    </row>
    <row r="14" spans="1:3" ht="24" customHeight="1" x14ac:dyDescent="0.25">
      <c r="A14" s="16" t="s">
        <v>75</v>
      </c>
      <c r="B14" s="16" t="s">
        <v>78</v>
      </c>
      <c r="C14" s="17">
        <v>30000000</v>
      </c>
    </row>
    <row r="15" spans="1:3" ht="24" customHeight="1" x14ac:dyDescent="0.25">
      <c r="A15" s="16" t="s">
        <v>75</v>
      </c>
      <c r="B15" s="16" t="s">
        <v>79</v>
      </c>
      <c r="C15" s="17">
        <v>15000000</v>
      </c>
    </row>
    <row r="16" spans="1:3" ht="24" customHeight="1" x14ac:dyDescent="0.25">
      <c r="A16" s="16" t="s">
        <v>75</v>
      </c>
      <c r="B16" s="16" t="s">
        <v>80</v>
      </c>
      <c r="C16" s="17">
        <v>20000000</v>
      </c>
    </row>
    <row r="17" spans="1:3" ht="24" customHeight="1" x14ac:dyDescent="0.25">
      <c r="A17" s="16" t="s">
        <v>75</v>
      </c>
      <c r="B17" s="16" t="s">
        <v>81</v>
      </c>
      <c r="C17" s="17">
        <v>15000000</v>
      </c>
    </row>
    <row r="18" spans="1:3" ht="24" customHeight="1" x14ac:dyDescent="0.25">
      <c r="A18" s="16" t="s">
        <v>62</v>
      </c>
      <c r="B18" s="16" t="s">
        <v>82</v>
      </c>
      <c r="C18" s="17">
        <v>229060773</v>
      </c>
    </row>
    <row r="19" spans="1:3" ht="24" customHeight="1" x14ac:dyDescent="0.25">
      <c r="A19" s="16" t="s">
        <v>69</v>
      </c>
      <c r="B19" s="16" t="s">
        <v>83</v>
      </c>
      <c r="C19" s="17">
        <v>120000000</v>
      </c>
    </row>
  </sheetData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G3" sqref="G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toloz</cp:lastModifiedBy>
  <cp:lastPrinted>2021-06-01T03:37:26Z</cp:lastPrinted>
  <dcterms:created xsi:type="dcterms:W3CDTF">2020-03-24T17:16:45Z</dcterms:created>
  <dcterms:modified xsi:type="dcterms:W3CDTF">2021-06-01T04:00:29Z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