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caldia\Documents\ALCALDIA 2021\SINAS 2020\"/>
    </mc:Choice>
  </mc:AlternateContent>
  <bookViews>
    <workbookView xWindow="0" yWindow="0" windowWidth="21600" windowHeight="9630" tabRatio="619" activeTab="3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PlantillaTotalUsos!$A$2:$A$5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62913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4" l="1"/>
  <c r="C10" i="4"/>
  <c r="C9" i="4"/>
  <c r="C2" i="5"/>
  <c r="D2" i="5"/>
  <c r="E2" i="5"/>
  <c r="C3" i="5"/>
  <c r="D3" i="5"/>
  <c r="E3" i="5"/>
  <c r="C4" i="5"/>
  <c r="D4" i="5"/>
  <c r="E4" i="5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<sst xmlns="http://schemas.openxmlformats.org/spreadsheetml/2006/main" count="158" uniqueCount="90">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</sst>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$&quot;* #,##0_-;\-&quot;$&quot;* #,##0_-;_-&quot;$&quot;* &quot;-&quot;_-;_-@_-"/>
    <numFmt numFmtId="43" formatCode="_-* #,##0.00_-;\-* #,##0.00_-;_-* &quot;-&quot;??_-;_-@_-"/>
    <numFmt numFmtId="164" formatCode="_-&quot;$&quot;\ * #,##0.00_-;\-&quot;$&quot;\ * #,##0.00_-;_-&quot;$&quot;\ * &quot;-&quot;??_-;_-@_-"/>
    <numFmt numFmtId="165" formatCode="_-&quot;$&quot;\ * #,##0_-;\-&quot;$&quot;\ * #,##0_-;_-&quot;$&quot;\ * &quot;-&quot;??_-;_-@_-"/>
    <numFmt numFmtId="166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Alignment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2" fontId="3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49" fontId="0" fillId="0" borderId="0" xfId="0" applyNumberFormat="1"/>
    <xf numFmtId="166" fontId="0" fillId="0" borderId="0" xfId="1" applyNumberFormat="1" applyFont="1"/>
    <xf numFmtId="0" fontId="0" fillId="0" borderId="1" xfId="0" applyBorder="1" applyAlignment="1">
      <alignment wrapText="1"/>
    </xf>
    <xf numFmtId="165" fontId="0" fillId="0" borderId="1" xfId="2" applyNumberFormat="1" applyFont="1" applyBorder="1"/>
    <xf numFmtId="0" fontId="0" fillId="0" borderId="0" xfId="0" applyNumberFormat="1"/>
    <xf numFmtId="1" fontId="0" fillId="0" borderId="0" xfId="3" applyNumberFormat="1" applyFont="1"/>
    <xf numFmtId="1" fontId="0" fillId="0" borderId="0" xfId="2" applyNumberFormat="1" applyFont="1" applyAlignment="1">
      <alignment horizontal="right"/>
    </xf>
    <xf numFmtId="1" fontId="0" fillId="0" borderId="0" xfId="2" applyNumberFormat="1" applyFont="1"/>
  </cellXfs>
  <cellStyles count="4">
    <cellStyle name="Millares" xfId="1" builtinId="3"/>
    <cellStyle name="Moneda" xfId="2" builtinId="4"/>
    <cellStyle name="Moneda [0]" xfId="3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35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zoomScale="90" zoomScaleNormal="90" workbookViewId="0">
      <pane ySplit="1" topLeftCell="A2" activePane="bottomLeft" state="frozen"/>
      <selection pane="bottomLeft" activeCell="D11" sqref="D11"/>
    </sheetView>
  </sheetViews>
  <sheetFormatPr baseColWidth="10" defaultColWidth="9.28515625" defaultRowHeight="15" x14ac:dyDescent="0.25"/>
  <cols>
    <col min="1" max="1" width="58.42578125" style="6" customWidth="1"/>
    <col min="2" max="2" width="18.42578125" customWidth="1"/>
    <col min="3" max="5" width="18.85546875" bestFit="1" customWidth="1"/>
    <col min="6" max="6" width="41.42578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s="6" t="s">
        <v>36</v>
      </c>
      <c r="B2" s="17">
        <v>213830865</v>
      </c>
      <c r="C2" s="17">
        <f>+ROUND(B2*1.04,0)</f>
        <v>222384100</v>
      </c>
      <c r="D2" s="17">
        <f>+ROUND(C2*1.04,0)</f>
        <v>231279464</v>
      </c>
      <c r="E2" s="17">
        <f>+ROUND(D2*1.04,0)</f>
        <v>240530643</v>
      </c>
      <c r="F2" t="s">
        <v>56</v>
      </c>
      <c r="G2" t="s">
        <v>56</v>
      </c>
      <c r="H2" t="s">
        <v>56</v>
      </c>
    </row>
    <row r="3" spans="1:8" x14ac:dyDescent="0.25">
      <c r="A3" s="6" t="s">
        <v>37</v>
      </c>
      <c r="B3" s="17">
        <v>114851380.13673195</v>
      </c>
      <c r="C3" s="17">
        <f t="shared" ref="C3:E4" si="0">+ROUND(B3*1.04,0)</f>
        <v>119445435</v>
      </c>
      <c r="D3" s="17">
        <f t="shared" si="0"/>
        <v>124223252</v>
      </c>
      <c r="E3" s="17">
        <f t="shared" si="0"/>
        <v>129192182</v>
      </c>
      <c r="F3" t="s">
        <v>56</v>
      </c>
      <c r="G3" t="s">
        <v>56</v>
      </c>
      <c r="H3" t="s">
        <v>56</v>
      </c>
    </row>
    <row r="4" spans="1:8" x14ac:dyDescent="0.25">
      <c r="A4" s="6" t="s">
        <v>38</v>
      </c>
      <c r="B4" s="17">
        <v>270440588</v>
      </c>
      <c r="C4" s="17">
        <f t="shared" si="0"/>
        <v>281258212</v>
      </c>
      <c r="D4" s="17">
        <f t="shared" si="0"/>
        <v>292508540</v>
      </c>
      <c r="E4" s="17">
        <f t="shared" si="0"/>
        <v>304208882</v>
      </c>
      <c r="F4" t="s">
        <v>56</v>
      </c>
      <c r="G4" t="s">
        <v>56</v>
      </c>
      <c r="H4" t="s">
        <v>56</v>
      </c>
    </row>
    <row r="5" spans="1:8" x14ac:dyDescent="0.25">
      <c r="A5" s="6" t="s">
        <v>39</v>
      </c>
      <c r="B5" s="17">
        <v>14867778392</v>
      </c>
      <c r="C5" s="17">
        <v>14622778392</v>
      </c>
      <c r="D5" s="17">
        <v>16267778392</v>
      </c>
      <c r="E5" s="17">
        <v>15723490474</v>
      </c>
      <c r="F5" t="s">
        <v>50</v>
      </c>
      <c r="G5" t="s">
        <v>50</v>
      </c>
      <c r="H5" t="s">
        <v>50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Catalogos!$D$2:$D$19</xm:f>
          </x14:formula1>
          <xm:sqref>F2:H5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zoomScale="90" zoomScaleNormal="90" workbookViewId="0">
      <selection activeCell="A26" sqref="A26"/>
    </sheetView>
  </sheetViews>
  <sheetFormatPr baseColWidth="10" defaultColWidth="9.28515625" defaultRowHeight="15" x14ac:dyDescent="0.25"/>
  <cols>
    <col min="1" max="1" width="78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ht="30" x14ac:dyDescent="0.25">
      <c r="A2" s="13" t="s">
        <v>59</v>
      </c>
      <c r="B2" s="14">
        <v>10000000</v>
      </c>
      <c r="C2" s="14">
        <v>21300000</v>
      </c>
      <c r="D2" s="14">
        <v>42000000</v>
      </c>
      <c r="E2" s="14">
        <v>29000000</v>
      </c>
    </row>
    <row r="3" spans="1:5" ht="30" x14ac:dyDescent="0.25">
      <c r="A3" s="13" t="s">
        <v>60</v>
      </c>
      <c r="B3" s="14">
        <v>104000000</v>
      </c>
      <c r="C3" s="14">
        <v>110000000</v>
      </c>
      <c r="D3" s="14">
        <v>100000000</v>
      </c>
      <c r="E3" s="14">
        <v>100000000</v>
      </c>
    </row>
    <row r="4" spans="1:5" x14ac:dyDescent="0.25">
      <c r="A4" s="13" t="s">
        <v>61</v>
      </c>
      <c r="B4" s="14">
        <v>9000000</v>
      </c>
      <c r="C4" s="14">
        <v>12000000</v>
      </c>
      <c r="D4" s="14">
        <v>14000000</v>
      </c>
      <c r="E4" s="14">
        <v>14000000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zoomScale="90" zoomScaleNormal="90" workbookViewId="0">
      <selection activeCell="A12" sqref="A12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s="15">
        <v>0.99</v>
      </c>
      <c r="C2" s="15">
        <v>0.26629999999999998</v>
      </c>
      <c r="D2">
        <v>0</v>
      </c>
      <c r="E2">
        <v>0</v>
      </c>
      <c r="F2" s="11" t="s">
        <v>89</v>
      </c>
      <c r="G2" s="15">
        <v>0.92</v>
      </c>
      <c r="H2" s="15">
        <v>0.23</v>
      </c>
      <c r="I2" s="15">
        <v>0.45</v>
      </c>
      <c r="J2" s="15">
        <v>1</v>
      </c>
      <c r="K2" s="15">
        <v>0.26</v>
      </c>
      <c r="L2" s="12">
        <v>380</v>
      </c>
      <c r="M2" s="15">
        <v>0.05</v>
      </c>
      <c r="N2" s="15">
        <v>0.98</v>
      </c>
      <c r="O2" s="12">
        <v>20</v>
      </c>
      <c r="P2" s="15">
        <v>0.2</v>
      </c>
      <c r="Q2" s="15">
        <v>0.15</v>
      </c>
      <c r="R2" s="15">
        <v>0.6</v>
      </c>
      <c r="S2" s="15">
        <v>0.2</v>
      </c>
    </row>
    <row r="3" spans="1:19" x14ac:dyDescent="0.25">
      <c r="A3" t="s">
        <v>85</v>
      </c>
      <c r="B3" s="15">
        <v>0.99</v>
      </c>
      <c r="C3" s="15">
        <v>0.28000000000000003</v>
      </c>
      <c r="D3">
        <v>0</v>
      </c>
      <c r="E3">
        <v>0</v>
      </c>
      <c r="F3" s="11" t="s">
        <v>89</v>
      </c>
      <c r="G3" s="15">
        <v>0.93</v>
      </c>
      <c r="H3" s="15">
        <v>0.26</v>
      </c>
      <c r="I3" s="15">
        <v>0.45</v>
      </c>
      <c r="J3" s="15">
        <v>1</v>
      </c>
      <c r="K3" s="15">
        <v>0.33</v>
      </c>
      <c r="L3" s="12">
        <v>420</v>
      </c>
      <c r="M3" s="15">
        <v>7.0000000000000007E-2</v>
      </c>
      <c r="N3" s="15">
        <v>0.98299999999999998</v>
      </c>
      <c r="O3" s="12">
        <v>19</v>
      </c>
      <c r="P3" s="15">
        <v>0.3</v>
      </c>
      <c r="Q3" s="15">
        <v>0.3</v>
      </c>
      <c r="R3" s="15">
        <v>0.7</v>
      </c>
      <c r="S3" s="15">
        <v>0.3</v>
      </c>
    </row>
    <row r="4" spans="1:19" x14ac:dyDescent="0.25">
      <c r="A4" t="s">
        <v>86</v>
      </c>
      <c r="B4" s="15">
        <v>0.99</v>
      </c>
      <c r="C4" s="15">
        <v>0.32</v>
      </c>
      <c r="D4">
        <v>0</v>
      </c>
      <c r="E4">
        <v>0</v>
      </c>
      <c r="F4" s="11" t="s">
        <v>89</v>
      </c>
      <c r="G4" s="15">
        <v>0.95</v>
      </c>
      <c r="H4" s="15">
        <v>0.28000000000000003</v>
      </c>
      <c r="I4" s="15">
        <v>0.8</v>
      </c>
      <c r="J4" s="15">
        <v>1</v>
      </c>
      <c r="K4" s="15">
        <v>0.37</v>
      </c>
      <c r="L4" s="12">
        <v>440</v>
      </c>
      <c r="M4" s="15">
        <v>0.09</v>
      </c>
      <c r="N4" s="15">
        <v>0.98599999999999999</v>
      </c>
      <c r="O4" s="12">
        <v>18</v>
      </c>
      <c r="P4" s="15">
        <v>0.4</v>
      </c>
      <c r="Q4" s="15">
        <v>0.4</v>
      </c>
      <c r="R4" s="15">
        <v>0.8</v>
      </c>
      <c r="S4" s="15">
        <v>0.5</v>
      </c>
    </row>
    <row r="5" spans="1:19" x14ac:dyDescent="0.25">
      <c r="A5" t="s">
        <v>87</v>
      </c>
      <c r="B5" s="15">
        <v>0.99</v>
      </c>
      <c r="C5" s="15">
        <v>0.34</v>
      </c>
      <c r="D5">
        <v>0</v>
      </c>
      <c r="E5">
        <v>0</v>
      </c>
      <c r="F5" s="11" t="s">
        <v>89</v>
      </c>
      <c r="G5" s="15">
        <v>0.96</v>
      </c>
      <c r="H5" s="15">
        <v>0.32</v>
      </c>
      <c r="I5" s="15">
        <v>0.86</v>
      </c>
      <c r="J5" s="15">
        <v>1</v>
      </c>
      <c r="K5" s="15">
        <v>0.4</v>
      </c>
      <c r="L5" s="12">
        <v>460</v>
      </c>
      <c r="M5" s="15">
        <v>0.11</v>
      </c>
      <c r="N5" s="15">
        <v>0.98799999999999999</v>
      </c>
      <c r="O5" s="12">
        <v>18</v>
      </c>
      <c r="P5" s="15">
        <v>0.5</v>
      </c>
      <c r="Q5" s="15">
        <v>0.7</v>
      </c>
      <c r="R5" s="15">
        <v>0.85</v>
      </c>
      <c r="S5" s="15">
        <v>0.7</v>
      </c>
    </row>
    <row r="6" spans="1:19" x14ac:dyDescent="0.25">
      <c r="A6" t="s">
        <v>88</v>
      </c>
      <c r="B6" s="15">
        <v>0.99</v>
      </c>
      <c r="C6" s="15">
        <v>0.36</v>
      </c>
      <c r="D6">
        <v>0</v>
      </c>
      <c r="E6">
        <v>0</v>
      </c>
      <c r="F6" s="11" t="s">
        <v>89</v>
      </c>
      <c r="G6" s="15">
        <v>0.98</v>
      </c>
      <c r="H6" s="15">
        <v>0.35</v>
      </c>
      <c r="I6" s="15">
        <v>0.95</v>
      </c>
      <c r="J6" s="15">
        <v>1</v>
      </c>
      <c r="K6" s="15">
        <v>0.46</v>
      </c>
      <c r="L6" s="12">
        <v>480</v>
      </c>
      <c r="M6" s="15">
        <v>0.13</v>
      </c>
      <c r="N6" s="15">
        <v>0.98899999999999999</v>
      </c>
      <c r="O6" s="12">
        <v>17</v>
      </c>
      <c r="P6" s="15">
        <v>0.6</v>
      </c>
      <c r="Q6" s="15">
        <v>0.8</v>
      </c>
      <c r="R6" s="15">
        <v>0.9</v>
      </c>
      <c r="S6" s="15">
        <v>0.9</v>
      </c>
    </row>
  </sheetData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zoomScale="90" zoomScaleNormal="90" workbookViewId="0">
      <selection activeCell="E9" sqref="E9"/>
    </sheetView>
  </sheetViews>
  <sheetFormatPr baseColWidth="10" defaultColWidth="9.28515625" defaultRowHeight="15" x14ac:dyDescent="0.25"/>
  <cols>
    <col min="1" max="1" width="15.85546875" style="6" bestFit="1" customWidth="1"/>
    <col min="2" max="2" width="54.140625" style="6" customWidth="1"/>
    <col min="3" max="3" width="30.285156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 s="16">
        <v>0</v>
      </c>
    </row>
    <row r="3" spans="1:3" x14ac:dyDescent="0.25">
      <c r="A3" t="s">
        <v>64</v>
      </c>
      <c r="B3" t="s">
        <v>65</v>
      </c>
      <c r="C3" s="16">
        <v>0</v>
      </c>
    </row>
    <row r="4" spans="1:3" x14ac:dyDescent="0.25">
      <c r="A4" t="s">
        <v>64</v>
      </c>
      <c r="B4" t="s">
        <v>66</v>
      </c>
      <c r="C4" s="16">
        <v>50000000</v>
      </c>
    </row>
    <row r="5" spans="1:3" x14ac:dyDescent="0.25">
      <c r="A5" t="s">
        <v>64</v>
      </c>
      <c r="B5" t="s">
        <v>67</v>
      </c>
      <c r="C5" s="16">
        <f>C3</f>
        <v>0</v>
      </c>
    </row>
    <row r="6" spans="1:3" x14ac:dyDescent="0.25">
      <c r="A6" t="s">
        <v>64</v>
      </c>
      <c r="B6" t="s">
        <v>68</v>
      </c>
      <c r="C6" s="16">
        <v>0</v>
      </c>
    </row>
    <row r="7" spans="1:3" x14ac:dyDescent="0.25">
      <c r="A7" t="s">
        <v>69</v>
      </c>
      <c r="B7" t="s">
        <v>70</v>
      </c>
      <c r="C7" s="16">
        <v>0</v>
      </c>
    </row>
    <row r="8" spans="1:3" x14ac:dyDescent="0.25">
      <c r="A8" t="s">
        <v>69</v>
      </c>
      <c r="B8" t="s">
        <v>71</v>
      </c>
      <c r="C8" s="16">
        <v>0</v>
      </c>
    </row>
    <row r="9" spans="1:3" x14ac:dyDescent="0.25">
      <c r="A9" t="s">
        <v>62</v>
      </c>
      <c r="B9" t="s">
        <v>72</v>
      </c>
      <c r="C9" s="16">
        <f>620000000/2</f>
        <v>310000000</v>
      </c>
    </row>
    <row r="10" spans="1:3" x14ac:dyDescent="0.25">
      <c r="A10" t="s">
        <v>62</v>
      </c>
      <c r="B10" t="s">
        <v>73</v>
      </c>
      <c r="C10" s="16">
        <f>+C9</f>
        <v>310000000</v>
      </c>
    </row>
    <row r="11" spans="1:3" x14ac:dyDescent="0.25">
      <c r="A11" t="s">
        <v>64</v>
      </c>
      <c r="B11" t="s">
        <v>74</v>
      </c>
      <c r="C11" s="16">
        <v>0</v>
      </c>
    </row>
    <row r="12" spans="1:3" x14ac:dyDescent="0.25">
      <c r="A12" t="s">
        <v>75</v>
      </c>
      <c r="B12" t="s">
        <v>76</v>
      </c>
      <c r="C12" s="16">
        <v>0</v>
      </c>
    </row>
    <row r="13" spans="1:3" x14ac:dyDescent="0.25">
      <c r="A13" t="s">
        <v>75</v>
      </c>
      <c r="B13" t="s">
        <v>77</v>
      </c>
      <c r="C13" s="16">
        <v>0</v>
      </c>
    </row>
    <row r="14" spans="1:3" x14ac:dyDescent="0.25">
      <c r="A14" t="s">
        <v>75</v>
      </c>
      <c r="B14" t="s">
        <v>78</v>
      </c>
      <c r="C14" s="16">
        <v>0</v>
      </c>
    </row>
    <row r="15" spans="1:3" x14ac:dyDescent="0.25">
      <c r="A15" t="s">
        <v>75</v>
      </c>
      <c r="B15" t="s">
        <v>79</v>
      </c>
      <c r="C15" s="18">
        <v>516300000</v>
      </c>
    </row>
    <row r="16" spans="1:3" x14ac:dyDescent="0.25">
      <c r="A16" t="s">
        <v>75</v>
      </c>
      <c r="B16" t="s">
        <v>80</v>
      </c>
      <c r="C16" s="18">
        <v>200000000</v>
      </c>
    </row>
    <row r="17" spans="1:3" x14ac:dyDescent="0.25">
      <c r="A17" t="s">
        <v>75</v>
      </c>
      <c r="B17" t="s">
        <v>81</v>
      </c>
      <c r="C17" s="18">
        <v>20313000000</v>
      </c>
    </row>
    <row r="18" spans="1:3" x14ac:dyDescent="0.25">
      <c r="A18" t="s">
        <v>62</v>
      </c>
      <c r="B18" t="s">
        <v>82</v>
      </c>
      <c r="C18" s="18">
        <v>148965195</v>
      </c>
    </row>
    <row r="19" spans="1:3" x14ac:dyDescent="0.25">
      <c r="A19" t="s">
        <v>69</v>
      </c>
      <c r="B19" t="s">
        <v>83</v>
      </c>
      <c r="C19" s="18">
        <v>13542000000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alcaldia</cp:lastModifiedBy>
  <dcterms:created xsi:type="dcterms:W3CDTF">2020-03-24T17:16:45Z</dcterms:created>
  <dcterms:modified xsi:type="dcterms:W3CDTF">2021-06-22T21:23:55Z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