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C PLANEACIÓN\Downloads\"/>
    </mc:Choice>
  </mc:AlternateContent>
  <xr:revisionPtr revIDLastSave="0" documentId="13_ncr:1_{DCE100BF-96AC-4DBE-B83C-8E4EB18A6F39}" xr6:coauthVersionLast="36" xr6:coauthVersionMax="47" xr10:uidLastSave="{00000000-0000-0000-0000-000000000000}"/>
  <bookViews>
    <workbookView xWindow="0" yWindow="0" windowWidth="28800" windowHeight="11625" tabRatio="619" activeTab="4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E14" i="3"/>
  <c r="D14" i="3"/>
  <c r="C14" i="3"/>
  <c r="C8" i="5"/>
  <c r="D8" i="5"/>
  <c r="E8" i="5"/>
  <c r="C11" i="5"/>
  <c r="D7" i="5"/>
  <c r="D11" i="5"/>
  <c r="E7" i="5"/>
  <c r="E11" i="5"/>
  <c r="B11" i="5"/>
  <c r="D6" i="5"/>
  <c r="E6" i="5"/>
  <c r="D9" i="5"/>
  <c r="E9" i="5"/>
  <c r="D4" i="5"/>
  <c r="E4" i="5"/>
  <c r="D5" i="5"/>
  <c r="E5" i="5"/>
  <c r="E3" i="5"/>
  <c r="D3" i="5"/>
  <c r="B7" i="5"/>
  <c r="B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<sst xmlns="http://schemas.openxmlformats.org/spreadsheetml/2006/main" count="172" uniqueCount="89">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</sst>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7" formatCode="&quot;$&quot;\ #,##0.00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1" fillId="3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/>
    <xf numFmtId="167" fontId="0" fillId="0" borderId="0" xfId="1" applyNumberFormat="1" applyFont="1"/>
    <xf numFmtId="44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A8AF42E6-CA14-43D3-96A9-22CF1D1479D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zoomScale="90" zoomScaleNormal="90" workbookViewId="0">
      <selection activeCell="D14" sqref="D14"/>
    </sheetView>
  </sheetViews>
  <sheetFormatPr baseColWidth="10" defaultColWidth="9.28515625" defaultRowHeight="15" x14ac:dyDescent="0.25"/>
  <cols>
    <col min="1" max="1" width="65.85546875" style="5" customWidth="1"/>
    <col min="2" max="2" width="22.5703125" style="11" customWidth="1"/>
    <col min="3" max="4" width="21.7109375" style="11" customWidth="1"/>
    <col min="5" max="5" width="25.85546875" style="11" customWidth="1"/>
    <col min="6" max="6" width="43.8554687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0" t="s">
        <v>0</v>
      </c>
      <c r="C1" s="10" t="s">
        <v>1</v>
      </c>
      <c r="D1" s="10" t="s">
        <v>2</v>
      </c>
      <c r="E1" s="10" t="s">
        <v>3</v>
      </c>
      <c r="F1" s="2" t="s">
        <v>10</v>
      </c>
      <c r="G1" s="2" t="s">
        <v>11</v>
      </c>
      <c r="H1" s="2" t="s">
        <v>12</v>
      </c>
    </row>
    <row r="2" spans="1:8" x14ac:dyDescent="0.25">
      <c r="A2" t="s">
        <v>35</v>
      </c>
      <c r="B2" s="12">
        <v>72440578</v>
      </c>
      <c r="C2" s="12">
        <v>0</v>
      </c>
      <c r="D2" s="12">
        <v>0</v>
      </c>
      <c r="E2" s="12">
        <v>0</v>
      </c>
      <c r="F2" t="s">
        <v>56</v>
      </c>
    </row>
    <row r="3" spans="1:8" x14ac:dyDescent="0.25">
      <c r="A3" t="s">
        <v>36</v>
      </c>
      <c r="B3" s="12">
        <v>97216584</v>
      </c>
      <c r="C3" s="12">
        <v>120000000</v>
      </c>
      <c r="D3" s="12">
        <f>C3+(C3*0.04)</f>
        <v>124800000</v>
      </c>
      <c r="E3" s="12">
        <f>D3+(D3*0.04)</f>
        <v>129792000</v>
      </c>
      <c r="F3" t="s">
        <v>56</v>
      </c>
    </row>
    <row r="4" spans="1:8" x14ac:dyDescent="0.25">
      <c r="A4" t="s">
        <v>37</v>
      </c>
      <c r="B4" s="12">
        <f>82175103+50000000</f>
        <v>132175103</v>
      </c>
      <c r="C4" s="12">
        <v>108000000</v>
      </c>
      <c r="D4" s="12">
        <f t="shared" ref="D4:E4" si="0">C4+(C4*0.04)</f>
        <v>112320000</v>
      </c>
      <c r="E4" s="12">
        <f t="shared" si="0"/>
        <v>116812800</v>
      </c>
      <c r="F4" t="s">
        <v>56</v>
      </c>
    </row>
    <row r="5" spans="1:8" x14ac:dyDescent="0.25">
      <c r="A5" t="s">
        <v>38</v>
      </c>
      <c r="B5" s="12">
        <v>42860500</v>
      </c>
      <c r="C5" s="12">
        <v>65000000</v>
      </c>
      <c r="D5" s="12">
        <f t="shared" ref="D5:E5" si="1">C5+(C5*0.04)</f>
        <v>67600000</v>
      </c>
      <c r="E5" s="12">
        <f t="shared" si="1"/>
        <v>70304000</v>
      </c>
      <c r="F5" t="s">
        <v>56</v>
      </c>
    </row>
    <row r="6" spans="1:8" x14ac:dyDescent="0.25">
      <c r="A6" t="s">
        <v>39</v>
      </c>
      <c r="B6" s="12">
        <v>229331044</v>
      </c>
      <c r="C6" s="12">
        <v>266412890</v>
      </c>
      <c r="D6" s="12">
        <f t="shared" ref="D6:E6" si="2">C6+(C6*0.04)</f>
        <v>277069405.60000002</v>
      </c>
      <c r="E6" s="12">
        <f t="shared" si="2"/>
        <v>288152181.824</v>
      </c>
      <c r="F6" t="s">
        <v>56</v>
      </c>
    </row>
    <row r="7" spans="1:8" x14ac:dyDescent="0.25">
      <c r="A7" t="s">
        <v>40</v>
      </c>
      <c r="B7" s="12">
        <f>274456024+10422000+39967783+16401976-72494578</f>
        <v>268753205</v>
      </c>
      <c r="C7" s="12">
        <f>320000000+1907215557</f>
        <v>2227215557</v>
      </c>
      <c r="D7" s="12">
        <f t="shared" ref="D7:E7" si="3">C7+(C7*0.04)</f>
        <v>2316304179.2800002</v>
      </c>
      <c r="E7" s="12">
        <f t="shared" si="3"/>
        <v>2408956346.4512</v>
      </c>
      <c r="F7" t="s">
        <v>56</v>
      </c>
      <c r="G7" t="s">
        <v>57</v>
      </c>
      <c r="H7" t="s">
        <v>50</v>
      </c>
    </row>
    <row r="8" spans="1:8" x14ac:dyDescent="0.25">
      <c r="A8" t="s">
        <v>41</v>
      </c>
      <c r="B8" s="12">
        <v>244393541</v>
      </c>
      <c r="C8" s="12">
        <f>502288743+157015575</f>
        <v>659304318</v>
      </c>
      <c r="D8" s="12">
        <f>522380000+(522380000*0.04)</f>
        <v>543275200</v>
      </c>
      <c r="E8" s="12">
        <f>502288743+(502288743*0.04)</f>
        <v>522380292.72000003</v>
      </c>
      <c r="F8" t="s">
        <v>56</v>
      </c>
      <c r="G8" t="s">
        <v>57</v>
      </c>
    </row>
    <row r="9" spans="1:8" x14ac:dyDescent="0.25">
      <c r="A9" t="s">
        <v>42</v>
      </c>
      <c r="B9" s="12">
        <v>26000000</v>
      </c>
      <c r="C9" s="12">
        <v>130300000</v>
      </c>
      <c r="D9" s="12">
        <f t="shared" ref="D9:E9" si="4">C9+(C9*0.04)</f>
        <v>135512000</v>
      </c>
      <c r="E9" s="12">
        <f t="shared" si="4"/>
        <v>140932480</v>
      </c>
      <c r="F9" t="s">
        <v>56</v>
      </c>
    </row>
    <row r="10" spans="1:8" x14ac:dyDescent="0.25">
      <c r="A10" t="s">
        <v>43</v>
      </c>
      <c r="B10" s="12">
        <v>0</v>
      </c>
      <c r="C10" s="12">
        <v>0</v>
      </c>
      <c r="D10" s="12">
        <v>0</v>
      </c>
      <c r="E10" s="12">
        <v>0</v>
      </c>
    </row>
    <row r="11" spans="1:8" x14ac:dyDescent="0.25">
      <c r="B11" s="12">
        <f>SUM(B2:B10)</f>
        <v>1113170555</v>
      </c>
      <c r="C11" s="12">
        <f>SUM(C2:C10)</f>
        <v>3576232765</v>
      </c>
      <c r="D11" s="12">
        <f>SUM(D2:D10)</f>
        <v>3576880784.8800001</v>
      </c>
      <c r="E11" s="12">
        <f>SUM(E2:E10)</f>
        <v>3677330100.9952002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F2:H2 F3:F4 H4 F5:H10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F15" sqref="F15"/>
    </sheetView>
  </sheetViews>
  <sheetFormatPr baseColWidth="10" defaultColWidth="9.28515625" defaultRowHeight="15" x14ac:dyDescent="0.25"/>
  <cols>
    <col min="1" max="1" width="94.28515625" style="5" customWidth="1"/>
    <col min="2" max="2" width="20.28515625" style="11" customWidth="1"/>
    <col min="3" max="3" width="20.5703125" style="11" customWidth="1"/>
    <col min="4" max="4" width="19.28515625" style="11" customWidth="1"/>
    <col min="5" max="5" width="19.7109375" style="11" customWidth="1"/>
    <col min="6" max="6" width="15.42578125" customWidth="1"/>
  </cols>
  <sheetData>
    <row r="1" spans="1:5" ht="42.4" customHeight="1" x14ac:dyDescent="0.25">
      <c r="A1" s="1" t="s">
        <v>34</v>
      </c>
      <c r="B1" s="10" t="s">
        <v>0</v>
      </c>
      <c r="C1" s="10" t="s">
        <v>1</v>
      </c>
      <c r="D1" s="10" t="s">
        <v>2</v>
      </c>
      <c r="E1" s="10" t="s">
        <v>3</v>
      </c>
    </row>
    <row r="2" spans="1:5" x14ac:dyDescent="0.25">
      <c r="A2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t="s">
        <v>45</v>
      </c>
      <c r="B3" s="13">
        <v>0</v>
      </c>
      <c r="C3" s="13">
        <v>0</v>
      </c>
      <c r="D3" s="13">
        <v>0</v>
      </c>
      <c r="E3" s="13">
        <v>0</v>
      </c>
    </row>
    <row r="4" spans="1:5" x14ac:dyDescent="0.25">
      <c r="A4" t="s">
        <v>46</v>
      </c>
      <c r="B4" s="13">
        <v>0</v>
      </c>
      <c r="C4" s="13">
        <v>0</v>
      </c>
      <c r="D4" s="13">
        <v>0</v>
      </c>
      <c r="E4" s="13">
        <v>0</v>
      </c>
    </row>
    <row r="5" spans="1:5" x14ac:dyDescent="0.25">
      <c r="A5" t="s">
        <v>47</v>
      </c>
      <c r="B5" s="13">
        <v>0</v>
      </c>
      <c r="C5" s="13">
        <v>0</v>
      </c>
      <c r="D5" s="13">
        <v>0</v>
      </c>
      <c r="E5" s="13">
        <v>0</v>
      </c>
    </row>
    <row r="6" spans="1:5" x14ac:dyDescent="0.25">
      <c r="A6" t="s">
        <v>48</v>
      </c>
      <c r="B6" s="13">
        <v>0</v>
      </c>
      <c r="C6" s="13">
        <v>0</v>
      </c>
      <c r="D6" s="13">
        <v>0</v>
      </c>
      <c r="E6" s="13">
        <v>0</v>
      </c>
    </row>
    <row r="7" spans="1:5" x14ac:dyDescent="0.25">
      <c r="A7" t="s">
        <v>49</v>
      </c>
      <c r="B7" s="13">
        <v>0</v>
      </c>
      <c r="C7" s="13">
        <v>0</v>
      </c>
      <c r="D7" s="13">
        <v>0</v>
      </c>
      <c r="E7" s="13">
        <v>0</v>
      </c>
    </row>
    <row r="8" spans="1:5" x14ac:dyDescent="0.25">
      <c r="A8" t="s">
        <v>50</v>
      </c>
      <c r="B8" s="13">
        <v>0</v>
      </c>
      <c r="C8" s="13">
        <v>1907215557</v>
      </c>
      <c r="D8" s="13">
        <v>0</v>
      </c>
      <c r="E8" s="13">
        <v>0</v>
      </c>
    </row>
    <row r="9" spans="1:5" x14ac:dyDescent="0.25">
      <c r="A9" t="s">
        <v>51</v>
      </c>
      <c r="B9" s="13">
        <v>0</v>
      </c>
      <c r="C9" s="13">
        <v>0</v>
      </c>
      <c r="D9" s="13">
        <v>0</v>
      </c>
      <c r="E9" s="13">
        <v>0</v>
      </c>
    </row>
    <row r="10" spans="1:5" x14ac:dyDescent="0.25">
      <c r="A10" t="s">
        <v>52</v>
      </c>
      <c r="B10" s="13">
        <v>0</v>
      </c>
      <c r="C10" s="13">
        <v>0</v>
      </c>
      <c r="D10" s="13">
        <v>0</v>
      </c>
      <c r="E10" s="13">
        <v>0</v>
      </c>
    </row>
    <row r="11" spans="1:5" x14ac:dyDescent="0.25">
      <c r="A11" t="s">
        <v>53</v>
      </c>
      <c r="B11" s="13">
        <v>0</v>
      </c>
      <c r="C11" s="13">
        <v>0</v>
      </c>
      <c r="D11" s="13">
        <v>0</v>
      </c>
      <c r="E11" s="13">
        <v>0</v>
      </c>
    </row>
    <row r="12" spans="1:5" x14ac:dyDescent="0.25">
      <c r="A12" t="s">
        <v>54</v>
      </c>
      <c r="B12" s="13">
        <v>0</v>
      </c>
      <c r="C12" s="13">
        <v>0</v>
      </c>
      <c r="D12" s="13">
        <v>0</v>
      </c>
      <c r="E12" s="13">
        <v>0</v>
      </c>
    </row>
    <row r="13" spans="1:5" x14ac:dyDescent="0.25">
      <c r="A13" t="s">
        <v>55</v>
      </c>
      <c r="B13" s="13">
        <v>0</v>
      </c>
      <c r="C13" s="13">
        <v>0</v>
      </c>
      <c r="D13" s="13">
        <v>0</v>
      </c>
      <c r="E13" s="13">
        <v>0</v>
      </c>
    </row>
    <row r="14" spans="1:5" x14ac:dyDescent="0.25">
      <c r="A14" t="s">
        <v>56</v>
      </c>
      <c r="B14" s="13">
        <v>1056378796</v>
      </c>
      <c r="C14" s="13">
        <f>1669017208-C15</f>
        <v>1512001633</v>
      </c>
      <c r="D14" s="13">
        <f>1593376605.6-D15</f>
        <v>1483376605.5999999</v>
      </c>
      <c r="E14" s="13">
        <f>1614485754.544-E15</f>
        <v>1499485754.5439999</v>
      </c>
    </row>
    <row r="15" spans="1:5" x14ac:dyDescent="0.25">
      <c r="A15" t="s">
        <v>57</v>
      </c>
      <c r="B15" s="13">
        <v>56791759</v>
      </c>
      <c r="C15" s="13">
        <v>157015575</v>
      </c>
      <c r="D15" s="13">
        <v>110000000</v>
      </c>
      <c r="E15" s="13">
        <v>115000000</v>
      </c>
    </row>
    <row r="16" spans="1:5" x14ac:dyDescent="0.25">
      <c r="A16" t="s">
        <v>58</v>
      </c>
      <c r="B16" s="13">
        <v>0</v>
      </c>
      <c r="C16" s="13">
        <v>0</v>
      </c>
      <c r="D16" s="13">
        <v>0</v>
      </c>
      <c r="E16" s="13">
        <v>0</v>
      </c>
    </row>
    <row r="17" spans="1:5" x14ac:dyDescent="0.25">
      <c r="A17" t="s">
        <v>59</v>
      </c>
      <c r="B17" s="13">
        <v>0</v>
      </c>
      <c r="C17" s="13">
        <v>0</v>
      </c>
      <c r="D17" s="13">
        <v>0</v>
      </c>
      <c r="E17" s="13">
        <v>0</v>
      </c>
    </row>
    <row r="18" spans="1:5" x14ac:dyDescent="0.25">
      <c r="A18" t="s">
        <v>60</v>
      </c>
      <c r="B18" s="13">
        <v>0</v>
      </c>
      <c r="C18" s="13">
        <v>0</v>
      </c>
      <c r="D18" s="13">
        <v>0</v>
      </c>
      <c r="E18" s="13">
        <v>0</v>
      </c>
    </row>
    <row r="19" spans="1:5" x14ac:dyDescent="0.25">
      <c r="A19" t="s">
        <v>61</v>
      </c>
      <c r="B19" s="13">
        <v>0</v>
      </c>
      <c r="C19" s="13">
        <v>0</v>
      </c>
      <c r="D19" s="13">
        <v>0</v>
      </c>
      <c r="E19" s="1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E1" zoomScale="90" zoomScaleNormal="90" workbookViewId="0">
      <selection activeCell="E16" sqref="E1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</row>
    <row r="3" spans="1:19" x14ac:dyDescent="0.25">
      <c r="A3" t="s">
        <v>85</v>
      </c>
    </row>
    <row r="4" spans="1:19" x14ac:dyDescent="0.25">
      <c r="A4" t="s">
        <v>86</v>
      </c>
    </row>
    <row r="5" spans="1:19" x14ac:dyDescent="0.25">
      <c r="A5" t="s">
        <v>87</v>
      </c>
    </row>
    <row r="6" spans="1:19" x14ac:dyDescent="0.25">
      <c r="A6" t="s">
        <v>88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A2" sqref="A2"/>
    </sheetView>
  </sheetViews>
  <sheetFormatPr baseColWidth="10" defaultColWidth="9.28515625" defaultRowHeight="15" x14ac:dyDescent="0.25"/>
  <cols>
    <col min="1" max="1" width="33.28515625" style="5" customWidth="1"/>
    <col min="2" max="2" width="82.5703125" style="5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3" t="s">
        <v>6</v>
      </c>
    </row>
    <row r="2" spans="1:3" x14ac:dyDescent="0.25">
      <c r="A2" t="s">
        <v>62</v>
      </c>
      <c r="B2" t="s">
        <v>63</v>
      </c>
    </row>
    <row r="3" spans="1:3" x14ac:dyDescent="0.25">
      <c r="A3" t="s">
        <v>64</v>
      </c>
      <c r="B3" t="s">
        <v>65</v>
      </c>
    </row>
    <row r="4" spans="1:3" x14ac:dyDescent="0.25">
      <c r="A4" t="s">
        <v>64</v>
      </c>
      <c r="B4" t="s">
        <v>66</v>
      </c>
    </row>
    <row r="5" spans="1:3" x14ac:dyDescent="0.25">
      <c r="A5" t="s">
        <v>64</v>
      </c>
      <c r="B5" t="s">
        <v>67</v>
      </c>
    </row>
    <row r="6" spans="1:3" x14ac:dyDescent="0.25">
      <c r="A6" t="s">
        <v>64</v>
      </c>
      <c r="B6" t="s">
        <v>68</v>
      </c>
    </row>
    <row r="7" spans="1:3" x14ac:dyDescent="0.25">
      <c r="A7" t="s">
        <v>69</v>
      </c>
      <c r="B7" t="s">
        <v>70</v>
      </c>
    </row>
    <row r="8" spans="1:3" x14ac:dyDescent="0.25">
      <c r="A8" t="s">
        <v>69</v>
      </c>
      <c r="B8" t="s">
        <v>71</v>
      </c>
    </row>
    <row r="9" spans="1:3" x14ac:dyDescent="0.25">
      <c r="A9" t="s">
        <v>62</v>
      </c>
      <c r="B9" t="s">
        <v>72</v>
      </c>
    </row>
    <row r="10" spans="1:3" x14ac:dyDescent="0.25">
      <c r="A10" t="s">
        <v>62</v>
      </c>
      <c r="B10" t="s">
        <v>73</v>
      </c>
    </row>
    <row r="11" spans="1:3" x14ac:dyDescent="0.25">
      <c r="A11" t="s">
        <v>64</v>
      </c>
      <c r="B11" t="s">
        <v>74</v>
      </c>
    </row>
    <row r="12" spans="1:3" x14ac:dyDescent="0.25">
      <c r="A12" t="s">
        <v>75</v>
      </c>
      <c r="B12" t="s">
        <v>76</v>
      </c>
    </row>
    <row r="13" spans="1:3" x14ac:dyDescent="0.25">
      <c r="A13" t="s">
        <v>75</v>
      </c>
      <c r="B13" t="s">
        <v>77</v>
      </c>
    </row>
    <row r="14" spans="1:3" x14ac:dyDescent="0.25">
      <c r="A14" t="s">
        <v>75</v>
      </c>
      <c r="B14" t="s">
        <v>78</v>
      </c>
    </row>
    <row r="15" spans="1:3" x14ac:dyDescent="0.25">
      <c r="A15" t="s">
        <v>75</v>
      </c>
      <c r="B15" t="s">
        <v>79</v>
      </c>
    </row>
    <row r="16" spans="1:3" x14ac:dyDescent="0.25">
      <c r="A16" t="s">
        <v>75</v>
      </c>
      <c r="B16" t="s">
        <v>80</v>
      </c>
    </row>
    <row r="17" spans="1:2" x14ac:dyDescent="0.25">
      <c r="A17" t="s">
        <v>75</v>
      </c>
      <c r="B17" t="s">
        <v>81</v>
      </c>
    </row>
    <row r="18" spans="1:2" x14ac:dyDescent="0.25">
      <c r="A18" t="s">
        <v>62</v>
      </c>
      <c r="B18" t="s">
        <v>82</v>
      </c>
    </row>
    <row r="19" spans="1:2" x14ac:dyDescent="0.25">
      <c r="A19" t="s">
        <v>69</v>
      </c>
      <c r="B19" t="s">
        <v>83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tabSelected="1" zoomScale="90" zoomScaleNormal="90" workbookViewId="0">
      <selection activeCell="A2" sqref="A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SEC PLANEACIÓN</cp:lastModifiedBy>
  <dcterms:created xsi:type="dcterms:W3CDTF">2020-03-24T17:16:45Z</dcterms:created>
  <dcterms:modified xsi:type="dcterms:W3CDTF">2021-07-08T22:34:49Z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