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ASESORIA MUNICIPIOS\UMBITA\VIGENCIA 2021\"/>
    </mc:Choice>
  </mc:AlternateContent>
  <bookViews>
    <workbookView xWindow="0" yWindow="0" windowWidth="28800" windowHeight="1222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</workbook>
</file>

<file path=xl/calcChain.xml><?xml version="1.0" encoding="utf-8"?>
<calcChain xmlns="http://schemas.openxmlformats.org/spreadsheetml/2006/main">
  <c r="E10" i="5" l="1"/>
  <c r="B7" i="5" l="1"/>
  <c r="E2" i="3"/>
  <c r="D2" i="3"/>
  <c r="D9" i="5"/>
  <c r="E9" i="5" s="1"/>
  <c r="D8" i="5"/>
  <c r="E8" i="5" s="1"/>
  <c r="D7" i="5"/>
  <c r="E7" i="5" s="1"/>
  <c r="D6" i="5"/>
  <c r="E6" i="5" s="1"/>
  <c r="D5" i="5"/>
  <c r="E5" i="5" s="1"/>
  <c r="D4" i="5"/>
  <c r="E4" i="5" s="1"/>
  <c r="D3" i="5"/>
  <c r="E3" i="5" s="1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<sst xmlns="http://schemas.openxmlformats.org/spreadsheetml/2006/main" count="170" uniqueCount="89">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</sst>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.0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 applyAlignment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4" fillId="0" borderId="0" xfId="3" applyNumberFormat="1" applyFont="1"/>
    <xf numFmtId="164" fontId="4" fillId="0" borderId="0" xfId="4" applyNumberFormat="1" applyFont="1"/>
    <xf numFmtId="164" fontId="4" fillId="0" borderId="0" xfId="5" applyNumberFormat="1" applyFont="1"/>
    <xf numFmtId="164" fontId="4" fillId="0" borderId="0" xfId="6" applyNumberFormat="1" applyFont="1"/>
    <xf numFmtId="164" fontId="4" fillId="0" borderId="0" xfId="7" applyNumberFormat="1" applyFont="1"/>
    <xf numFmtId="164" fontId="4" fillId="0" borderId="0" xfId="8" applyNumberFormat="1" applyFont="1"/>
    <xf numFmtId="164" fontId="4" fillId="0" borderId="0" xfId="9" applyNumberFormat="1" applyFont="1"/>
    <xf numFmtId="164" fontId="4" fillId="0" borderId="0" xfId="10" applyNumberFormat="1" applyFont="1"/>
    <xf numFmtId="164" fontId="4" fillId="0" borderId="0" xfId="11" applyNumberFormat="1" applyFont="1"/>
    <xf numFmtId="164" fontId="4" fillId="0" borderId="0" xfId="12" applyNumberFormat="1" applyFont="1"/>
    <xf numFmtId="164" fontId="4" fillId="0" borderId="0" xfId="13" applyNumberFormat="1" applyFont="1"/>
    <xf numFmtId="164" fontId="4" fillId="0" borderId="0" xfId="14" applyNumberFormat="1" applyFont="1"/>
    <xf numFmtId="164" fontId="0" fillId="0" borderId="0" xfId="0" applyNumberFormat="1"/>
    <xf numFmtId="164" fontId="4" fillId="0" borderId="0" xfId="16" applyNumberFormat="1" applyFont="1"/>
    <xf numFmtId="164" fontId="4" fillId="0" borderId="0" xfId="17" applyNumberFormat="1" applyFont="1"/>
    <xf numFmtId="164" fontId="4" fillId="0" borderId="0" xfId="18" applyNumberFormat="1" applyFont="1"/>
    <xf numFmtId="164" fontId="4" fillId="0" borderId="0" xfId="19" applyNumberFormat="1" applyFont="1"/>
    <xf numFmtId="2" fontId="0" fillId="0" borderId="0" xfId="0" applyNumberFormat="1"/>
    <xf numFmtId="0" fontId="0" fillId="0" borderId="0" xfId="0" applyNumberFormat="1"/>
    <xf numFmtId="164" fontId="4" fillId="0" borderId="0" xfId="3" applyNumberFormat="1" applyFont="1" applyFill="1"/>
    <xf numFmtId="164" fontId="4" fillId="0" borderId="0" xfId="10" applyNumberFormat="1" applyFont="1" applyFill="1"/>
    <xf numFmtId="164" fontId="4" fillId="0" borderId="0" xfId="11" applyNumberFormat="1" applyFont="1" applyFill="1"/>
  </cellXfs>
  <cellStyles count="20"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3" xfId="2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D21" sqref="D21"/>
    </sheetView>
  </sheetViews>
  <sheetFormatPr baseColWidth="10" defaultRowHeight="15" x14ac:dyDescent="0.25"/>
  <cols>
    <col min="1" max="1" width="66.5703125" style="6" customWidth="1"/>
    <col min="2" max="2" width="19.85546875" customWidth="1"/>
    <col min="3" max="3" width="14.42578125" customWidth="1"/>
    <col min="4" max="4" width="15.5703125" customWidth="1"/>
    <col min="5" max="5" width="14.42578125" customWidth="1"/>
    <col min="6" max="6" width="60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</row>
    <row r="3" spans="1:8" x14ac:dyDescent="0.25">
      <c r="A3" t="s">
        <v>36</v>
      </c>
      <c r="B3" s="13">
        <v>23412478</v>
      </c>
      <c r="C3" s="19">
        <v>50178173</v>
      </c>
      <c r="D3" s="19">
        <f>C3*0.03+C3</f>
        <v>51683518.189999998</v>
      </c>
      <c r="E3" s="19">
        <f>D3*0.03+D3</f>
        <v>53234023.735699996</v>
      </c>
      <c r="F3" t="s">
        <v>56</v>
      </c>
    </row>
    <row r="4" spans="1:8" x14ac:dyDescent="0.25">
      <c r="A4" t="s">
        <v>37</v>
      </c>
      <c r="B4" s="14">
        <v>9280257</v>
      </c>
      <c r="C4" s="20">
        <v>20000000</v>
      </c>
      <c r="D4" s="19">
        <f t="shared" ref="D4:E10" si="0">C4*0.03+C4</f>
        <v>20600000</v>
      </c>
      <c r="E4" s="19">
        <f t="shared" si="0"/>
        <v>21218000</v>
      </c>
      <c r="F4" t="s">
        <v>56</v>
      </c>
    </row>
    <row r="5" spans="1:8" x14ac:dyDescent="0.25">
      <c r="A5" t="s">
        <v>38</v>
      </c>
      <c r="B5" s="15">
        <v>24699436</v>
      </c>
      <c r="C5" s="21">
        <v>37671827</v>
      </c>
      <c r="D5" s="19">
        <f t="shared" si="0"/>
        <v>38801981.810000002</v>
      </c>
      <c r="E5" s="19">
        <f t="shared" si="0"/>
        <v>39966041.264300004</v>
      </c>
      <c r="F5" t="s">
        <v>56</v>
      </c>
    </row>
    <row r="6" spans="1:8" x14ac:dyDescent="0.25">
      <c r="A6" t="s">
        <v>39</v>
      </c>
      <c r="B6" s="12">
        <v>32385303</v>
      </c>
      <c r="C6" s="16">
        <v>32355000</v>
      </c>
      <c r="D6" s="19">
        <f t="shared" si="0"/>
        <v>33325650</v>
      </c>
      <c r="E6" s="19">
        <f t="shared" si="0"/>
        <v>34325419.5</v>
      </c>
      <c r="F6" t="s">
        <v>56</v>
      </c>
    </row>
    <row r="7" spans="1:8" x14ac:dyDescent="0.25">
      <c r="A7" t="s">
        <v>40</v>
      </c>
      <c r="B7" s="26">
        <f>519787536+215851264</f>
        <v>735638800</v>
      </c>
      <c r="C7" s="17">
        <v>355797186</v>
      </c>
      <c r="D7" s="19">
        <f t="shared" si="0"/>
        <v>366471101.57999998</v>
      </c>
      <c r="E7" s="19">
        <f t="shared" si="0"/>
        <v>377465234.62739998</v>
      </c>
      <c r="F7" t="s">
        <v>56</v>
      </c>
    </row>
    <row r="8" spans="1:8" x14ac:dyDescent="0.25">
      <c r="A8" t="s">
        <v>41</v>
      </c>
      <c r="B8" s="27">
        <v>114501550</v>
      </c>
      <c r="C8" s="22">
        <v>114501550</v>
      </c>
      <c r="D8" s="19">
        <f t="shared" si="0"/>
        <v>117936596.5</v>
      </c>
      <c r="E8" s="19">
        <f t="shared" si="0"/>
        <v>121474694.395</v>
      </c>
      <c r="F8" t="s">
        <v>56</v>
      </c>
    </row>
    <row r="9" spans="1:8" x14ac:dyDescent="0.25">
      <c r="A9" t="s">
        <v>42</v>
      </c>
      <c r="B9" s="11">
        <v>25000000</v>
      </c>
      <c r="C9" s="18">
        <v>25000000</v>
      </c>
      <c r="D9" s="19">
        <f t="shared" si="0"/>
        <v>25750000</v>
      </c>
      <c r="E9" s="19">
        <f t="shared" si="0"/>
        <v>26522500</v>
      </c>
      <c r="F9" t="s">
        <v>56</v>
      </c>
    </row>
    <row r="10" spans="1:8" x14ac:dyDescent="0.25">
      <c r="A10" t="s">
        <v>43</v>
      </c>
      <c r="B10" s="30">
        <v>0</v>
      </c>
      <c r="C10" s="31">
        <v>0</v>
      </c>
      <c r="D10" s="32">
        <v>0</v>
      </c>
      <c r="E10" s="32">
        <f t="shared" si="0"/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26" sqref="B26"/>
    </sheetView>
  </sheetViews>
  <sheetFormatPr baseColWidth="10" defaultRowHeight="15" x14ac:dyDescent="0.25"/>
  <cols>
    <col min="1" max="1" width="113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24">
        <v>135657466</v>
      </c>
      <c r="C2" s="25">
        <v>169271420</v>
      </c>
      <c r="D2" s="23">
        <f>C2*0.03+C2</f>
        <v>174349562.59999999</v>
      </c>
      <c r="E2" s="23">
        <f>D2*0.03+D2</f>
        <v>179580049.47799999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964917824</v>
      </c>
      <c r="C14">
        <v>635503736</v>
      </c>
      <c r="D14" s="23">
        <v>654568848.07999992</v>
      </c>
      <c r="E14">
        <v>674205913.52240002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H1" zoomScale="80" zoomScaleNormal="90" workbookViewId="0">
      <selection activeCell="A7" sqref="A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0.77</v>
      </c>
      <c r="C2">
        <v>0.37</v>
      </c>
      <c r="D2">
        <v>1.0999999999999999E-2</v>
      </c>
      <c r="E2">
        <v>0.79</v>
      </c>
      <c r="F2">
        <v>24</v>
      </c>
      <c r="G2">
        <v>0.77</v>
      </c>
      <c r="H2">
        <v>0.12</v>
      </c>
      <c r="I2">
        <v>0</v>
      </c>
      <c r="J2">
        <v>0.77</v>
      </c>
      <c r="K2">
        <v>0</v>
      </c>
      <c r="L2">
        <v>610</v>
      </c>
      <c r="M2">
        <v>0</v>
      </c>
      <c r="N2">
        <v>0.95</v>
      </c>
      <c r="O2">
        <v>3</v>
      </c>
      <c r="P2">
        <v>0.2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0.78</v>
      </c>
      <c r="C3">
        <v>0.38</v>
      </c>
      <c r="D3">
        <v>1.2E-2</v>
      </c>
      <c r="E3">
        <v>0.77</v>
      </c>
      <c r="F3">
        <v>24</v>
      </c>
      <c r="G3">
        <v>0.78</v>
      </c>
      <c r="H3">
        <v>0.12</v>
      </c>
      <c r="I3">
        <v>0</v>
      </c>
      <c r="J3">
        <v>0.78</v>
      </c>
      <c r="K3">
        <v>0</v>
      </c>
      <c r="L3">
        <v>605</v>
      </c>
      <c r="M3">
        <v>0.05</v>
      </c>
      <c r="N3">
        <v>0.96</v>
      </c>
      <c r="O3">
        <v>3</v>
      </c>
      <c r="P3">
        <v>0.5</v>
      </c>
      <c r="Q3">
        <v>0.15</v>
      </c>
      <c r="R3">
        <v>0.1</v>
      </c>
      <c r="S3">
        <v>0.2</v>
      </c>
    </row>
    <row r="4" spans="1:19" x14ac:dyDescent="0.25">
      <c r="A4" t="s">
        <v>86</v>
      </c>
      <c r="B4">
        <v>0.79</v>
      </c>
      <c r="C4">
        <v>0.4</v>
      </c>
      <c r="D4">
        <v>1.2E-2</v>
      </c>
      <c r="E4">
        <v>0.6</v>
      </c>
      <c r="F4">
        <v>24</v>
      </c>
      <c r="G4">
        <v>0.79</v>
      </c>
      <c r="H4">
        <v>0.12</v>
      </c>
      <c r="I4">
        <v>0</v>
      </c>
      <c r="J4">
        <v>0.79</v>
      </c>
      <c r="K4">
        <v>0</v>
      </c>
      <c r="L4">
        <v>600</v>
      </c>
      <c r="M4">
        <v>0.1</v>
      </c>
      <c r="N4">
        <v>0.97</v>
      </c>
      <c r="O4">
        <v>3</v>
      </c>
      <c r="P4">
        <v>0.7</v>
      </c>
      <c r="Q4">
        <v>0.93</v>
      </c>
      <c r="R4">
        <v>0.3</v>
      </c>
      <c r="S4">
        <v>0.3</v>
      </c>
    </row>
    <row r="5" spans="1:19" x14ac:dyDescent="0.25">
      <c r="A5" t="s">
        <v>87</v>
      </c>
      <c r="B5">
        <v>0.8</v>
      </c>
      <c r="C5">
        <v>0.42</v>
      </c>
      <c r="D5">
        <v>1.2E-2</v>
      </c>
      <c r="E5">
        <v>0.45</v>
      </c>
      <c r="F5">
        <v>24</v>
      </c>
      <c r="G5">
        <v>0.8</v>
      </c>
      <c r="H5">
        <v>0.12</v>
      </c>
      <c r="I5">
        <v>0.2</v>
      </c>
      <c r="J5" s="28">
        <v>0.8</v>
      </c>
      <c r="K5">
        <v>0</v>
      </c>
      <c r="L5">
        <v>595</v>
      </c>
      <c r="M5">
        <v>0.15</v>
      </c>
      <c r="N5">
        <v>0.98</v>
      </c>
      <c r="O5">
        <v>3</v>
      </c>
      <c r="P5">
        <v>0.8</v>
      </c>
      <c r="Q5">
        <v>0.95</v>
      </c>
      <c r="R5">
        <v>0.5</v>
      </c>
      <c r="S5">
        <v>0.45</v>
      </c>
    </row>
    <row r="6" spans="1:19" x14ac:dyDescent="0.25">
      <c r="A6" t="s">
        <v>88</v>
      </c>
      <c r="B6">
        <v>0.81</v>
      </c>
      <c r="C6">
        <v>0.44</v>
      </c>
      <c r="D6">
        <v>1.2E-2</v>
      </c>
      <c r="E6">
        <v>0.2</v>
      </c>
      <c r="F6">
        <v>24</v>
      </c>
      <c r="G6">
        <v>0.81</v>
      </c>
      <c r="H6">
        <v>0.12</v>
      </c>
      <c r="I6">
        <v>0.4</v>
      </c>
      <c r="J6">
        <v>0.81</v>
      </c>
      <c r="K6">
        <v>0</v>
      </c>
      <c r="L6">
        <v>580</v>
      </c>
      <c r="M6">
        <v>0.3</v>
      </c>
      <c r="N6">
        <v>1</v>
      </c>
      <c r="O6">
        <v>3</v>
      </c>
      <c r="P6">
        <v>0.9</v>
      </c>
      <c r="Q6">
        <v>0.96</v>
      </c>
      <c r="R6">
        <v>0.6</v>
      </c>
      <c r="S6">
        <v>0.6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4" sqref="C1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46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102272500</v>
      </c>
    </row>
    <row r="3" spans="1:3" x14ac:dyDescent="0.25">
      <c r="A3" t="s">
        <v>64</v>
      </c>
      <c r="B3" t="s">
        <v>65</v>
      </c>
      <c r="C3">
        <v>1100000000</v>
      </c>
    </row>
    <row r="4" spans="1:3" x14ac:dyDescent="0.25">
      <c r="A4" t="s">
        <v>64</v>
      </c>
      <c r="B4" t="s">
        <v>66</v>
      </c>
      <c r="C4">
        <v>300000000</v>
      </c>
    </row>
    <row r="5" spans="1:3" x14ac:dyDescent="0.25">
      <c r="A5" t="s">
        <v>64</v>
      </c>
      <c r="B5" t="s">
        <v>67</v>
      </c>
      <c r="C5">
        <v>368297858</v>
      </c>
    </row>
    <row r="6" spans="1:3" x14ac:dyDescent="0.25">
      <c r="A6" t="s">
        <v>64</v>
      </c>
      <c r="B6" t="s">
        <v>68</v>
      </c>
      <c r="C6">
        <v>67074464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468414390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102272500</v>
      </c>
    </row>
    <row r="11" spans="1:3" x14ac:dyDescent="0.25">
      <c r="A11" t="s">
        <v>64</v>
      </c>
      <c r="B11" t="s">
        <v>74</v>
      </c>
      <c r="C11">
        <v>24</v>
      </c>
    </row>
    <row r="12" spans="1:3" x14ac:dyDescent="0.25">
      <c r="A12" t="s">
        <v>75</v>
      </c>
      <c r="B12" t="s">
        <v>76</v>
      </c>
      <c r="C12">
        <v>6</v>
      </c>
    </row>
    <row r="13" spans="1:3" x14ac:dyDescent="0.25">
      <c r="A13" t="s">
        <v>75</v>
      </c>
      <c r="B13" t="s">
        <v>77</v>
      </c>
      <c r="C13">
        <v>0.96</v>
      </c>
    </row>
    <row r="14" spans="1:3" x14ac:dyDescent="0.25">
      <c r="A14" t="s">
        <v>75</v>
      </c>
      <c r="B14" t="s">
        <v>78</v>
      </c>
      <c r="C14">
        <v>0.1</v>
      </c>
    </row>
    <row r="15" spans="1:3" x14ac:dyDescent="0.25">
      <c r="A15" t="s">
        <v>75</v>
      </c>
      <c r="B15" t="s">
        <v>79</v>
      </c>
      <c r="C15">
        <v>0.3</v>
      </c>
    </row>
    <row r="16" spans="1:3" x14ac:dyDescent="0.25">
      <c r="A16" t="s">
        <v>75</v>
      </c>
      <c r="B16" t="s">
        <v>80</v>
      </c>
      <c r="C16" s="29">
        <v>0.5</v>
      </c>
    </row>
    <row r="17" spans="1:3" x14ac:dyDescent="0.25">
      <c r="A17" t="s">
        <v>75</v>
      </c>
      <c r="B17" t="s">
        <v>81</v>
      </c>
      <c r="C17" s="29">
        <v>0.1</v>
      </c>
    </row>
    <row r="18" spans="1:3" x14ac:dyDescent="0.25">
      <c r="A18" t="s">
        <v>62</v>
      </c>
      <c r="B18" t="s">
        <v>82</v>
      </c>
      <c r="C18" s="29">
        <v>605</v>
      </c>
    </row>
    <row r="19" spans="1:3" x14ac:dyDescent="0.25">
      <c r="A19" t="s">
        <v>69</v>
      </c>
      <c r="B19" t="s">
        <v>83</v>
      </c>
      <c r="C19" s="2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36" sqref="F36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2021-07-12T22:50:41Z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