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pple/Downloads/"/>
    </mc:Choice>
  </mc:AlternateContent>
  <xr:revisionPtr revIDLastSave="0" documentId="13_ncr:1_{836F0D2D-BFA4-A046-8174-7528C2BAEA71}" xr6:coauthVersionLast="47" xr6:coauthVersionMax="47" xr10:uidLastSave="{00000000-0000-0000-0000-000000000000}"/>
  <bookViews>
    <workbookView xWindow="0" yWindow="0" windowWidth="25600" windowHeight="16000" tabRatio="619" activeTab="3" xr2:uid="{00000000-000D-0000-FFFF-FFFF00000000}"/>
  </bookViews>
  <sheets>
    <sheet name="PlantillaTotalUsos" sheetId="5" r:id="rId1"/>
    <sheet name="PlantillaFuentes" sheetId="3" r:id="rId2"/>
    <sheet name="PlantillaMetasLineaBaseAPSB" sheetId="9" r:id="rId3"/>
    <sheet name="PlantillaMetasRecursosAPSB" sheetId="4" r:id="rId4"/>
    <sheet name="Catalogos" sheetId="8" r:id="rId5"/>
  </sheets>
  <externalReferences>
    <externalReference r:id="rId6"/>
  </externalReferences>
  <definedNames>
    <definedName name="Acueducto">#REF!</definedName>
    <definedName name="Alcantarillado">#REF!</definedName>
    <definedName name="Año_comienzo_Plan">[1]Supuestos!#REF!</definedName>
    <definedName name="Aseo">#REF!</definedName>
    <definedName name="Compromisos">PlantillaTotalUsos!$A$2:$A$8</definedName>
    <definedName name="Fuente">#REF!</definedName>
    <definedName name="Indicador">#REF!</definedName>
    <definedName name="Otras">#REF!</definedName>
    <definedName name="Prioridad">#REF!</definedName>
    <definedName name="ResponsableEjecucion">#REF!</definedName>
    <definedName name="Servicio">#REF!</definedName>
    <definedName name="Zona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" i="4" l="1"/>
  <c r="C6" i="4"/>
  <c r="C2" i="4"/>
  <c r="E5" i="3"/>
  <c r="E4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Diego Nicolás Martinez</author>
  </authors>
  <commentList>
    <comment ref="B1" authorId="0" shapeId="0" xr:uid="{00000000-0006-0000-0200-000001000000}">
      <text>
        <r>
          <rPr>
            <b/>
            <sz val="9"/>
            <color indexed="81"/>
            <rFont val="Tahoma"/>
            <charset val="1"/>
          </rPr>
          <t>El valor que debe ingresar en la línea base, corresponde a los resultados arrojados por el Censo DANE 2018.</t>
        </r>
      </text>
    </comment>
    <comment ref="C1" authorId="0" shapeId="0" xr:uid="{00000000-0006-0000-0200-000002000000}">
      <text>
        <r>
          <rPr>
            <b/>
            <sz val="9"/>
            <color indexed="81"/>
            <rFont val="Tahoma"/>
            <charset val="1"/>
          </rPr>
          <t>El valor que debe ingresar en la línea base, corresponde a los resultados arrojados por el Censo DANE 2018.</t>
        </r>
      </text>
    </comment>
    <comment ref="G1" authorId="0" shapeId="0" xr:uid="{00000000-0006-0000-0200-000003000000}">
      <text>
        <r>
          <rPr>
            <b/>
            <sz val="9"/>
            <color indexed="81"/>
            <rFont val="Tahoma"/>
            <charset val="1"/>
          </rPr>
          <t>El valor que debe ingresar en la línea base, corresponde a los resultados arrojados por el Censo DANE 2018.</t>
        </r>
      </text>
    </comment>
    <comment ref="H1" authorId="0" shapeId="0" xr:uid="{00000000-0006-0000-0200-000004000000}">
      <text>
        <r>
          <rPr>
            <b/>
            <sz val="9"/>
            <color indexed="81"/>
            <rFont val="Tahoma"/>
            <charset val="1"/>
          </rPr>
          <t>El valor que debe ingresar en la línea base, corresponde a los resultados arrojados por el Censo DANE 2018.</t>
        </r>
      </text>
    </comment>
    <comment ref="J1" authorId="0" shapeId="0" xr:uid="{00000000-0006-0000-0200-000005000000}">
      <text>
        <r>
          <rPr>
            <b/>
            <sz val="9"/>
            <color indexed="81"/>
            <rFont val="Tahoma"/>
            <charset val="1"/>
          </rPr>
          <t>El valor que debe ingresar en la línea base, corresponde a la información cargada en el SUI para la vigencia 2018 del REC.</t>
        </r>
      </text>
    </comment>
    <comment ref="K1" authorId="0" shapeId="0" xr:uid="{00000000-0006-0000-0200-000006000000}">
      <text>
        <r>
          <rPr>
            <b/>
            <sz val="9"/>
            <color indexed="81"/>
            <rFont val="Tahoma"/>
            <charset val="1"/>
          </rPr>
          <t>El valor que debe ingresar en la línea base, corresponde a la información cargada en el SUI para la vigencia 2018 del REC.</t>
        </r>
      </text>
    </comment>
  </commentList>
</comments>
</file>

<file path=xl/sharedStrings.xml><?xml version="1.0" encoding="utf-8"?>
<sst xmlns="http://schemas.openxmlformats.org/spreadsheetml/2006/main" count="158" uniqueCount="92">
  <si>
    <t>AÑO 1</t>
  </si>
  <si>
    <t>AÑO 2</t>
  </si>
  <si>
    <t>AÑO 3</t>
  </si>
  <si>
    <t>AÑO 4</t>
  </si>
  <si>
    <t>SECTOR</t>
  </si>
  <si>
    <t>INDICADOR</t>
  </si>
  <si>
    <t>RECURSOS A INVERTIR</t>
  </si>
  <si>
    <t>IDSGP_COMPROMISOS_USOS</t>
  </si>
  <si>
    <t>IDSINAS_FUENTES_FINANCIACION</t>
  </si>
  <si>
    <t>IDSINAS_INDICADOR</t>
  </si>
  <si>
    <t>FUENTE DE FINANCIACION 1</t>
  </si>
  <si>
    <t>FUENTE DE FINANCIACION 2</t>
  </si>
  <si>
    <t>FUENTE DE FINANCIACION 3</t>
  </si>
  <si>
    <t>COBERTURA ACUEDUCTO URBANA (%)</t>
  </si>
  <si>
    <t>COBERTURA ACUEDUCTO RURAL (%)</t>
  </si>
  <si>
    <t>CONTINUIDAD URBANA (Horas/dia)</t>
  </si>
  <si>
    <t>COBERTURA ALCANTARILLADO URBANA (%)</t>
  </si>
  <si>
    <t>COBERTURA ALCANTARILLADO RURAL (%)</t>
  </si>
  <si>
    <t>TRATAMIENTO DE AGUAS RESIDUALES URBANA (%)</t>
  </si>
  <si>
    <t>COBERTURA ASEO URBANA (%)</t>
  </si>
  <si>
    <t>COBERTURA ASEO RURAL (%)</t>
  </si>
  <si>
    <t>CALIDAD DEL AGUA URBANA - IRCA (%)</t>
  </si>
  <si>
    <t>CALIDAD DEL AGUA RURAL - IRCA (%)</t>
  </si>
  <si>
    <t>LINEA BASE / PERIODO DE GOBIERNO</t>
  </si>
  <si>
    <t>IDSINAS_LINEA_BASE_PERIODO_GOBIERNO_SGP</t>
  </si>
  <si>
    <t>MICROMEDICION URBANA (%)</t>
  </si>
  <si>
    <t>APROVECHAMIENTO DE RESIDUOS SOLIDOS URBANOS (%)</t>
  </si>
  <si>
    <t>PORCENTAJE EJECUCION PROYECTOS PGIRS (%)</t>
  </si>
  <si>
    <t>PORCENTAJE EJECUCION POIR (%)</t>
  </si>
  <si>
    <t>PORCENTAJE EJECUCION PSMV (%)</t>
  </si>
  <si>
    <t>PORCENTAJE EJECUCION PMGR (%)</t>
  </si>
  <si>
    <t>TONELADAS URBANAS DISPUESTAS SITIO DISPOSICION FINAL</t>
  </si>
  <si>
    <t>INDICE PERDIDAS POR SUSCRIPTOR ZONA URBANA (m3)</t>
  </si>
  <si>
    <t>PROYECCION COMPROMISOS Y USOS</t>
  </si>
  <si>
    <t>FUENTES DE FINANCIACION PARA INVERSION</t>
  </si>
  <si>
    <t>SERVICIO A LA DEUDA</t>
  </si>
  <si>
    <t>PAGO DE SUBSIDIOS A PRESTADORES DE ACUEDUCTO</t>
  </si>
  <si>
    <t>PAGO DE SUBSIDIOS A PRESTADORES DE ALCANTARILLADO</t>
  </si>
  <si>
    <t>PAGO DE SUBSIDIOS A PRESTADORES DE ASEO</t>
  </si>
  <si>
    <t>COMPROMISOS CON EL PDA PARA INVERSION</t>
  </si>
  <si>
    <t>COMPROMISOS PARA INVERSIÓN CON PRESTADORES DE ACUEDUCTO</t>
  </si>
  <si>
    <t>COMPROMISOS PARA INVERSIÓN CON PRESTADORES DE ALCANTARILLADO</t>
  </si>
  <si>
    <t>COMPROMISOS PARA INVERSIÓN CON PRESTADORES DE ASEO</t>
  </si>
  <si>
    <t>COMPROMISOS CON OTRO ESQUEMA DE INVERSIÓN DIFERENTE AL PDA</t>
  </si>
  <si>
    <t>1% DE LOS INGRESOS CORRIENTES (PROTECCIÓN DE CUENCAS)</t>
  </si>
  <si>
    <t>COOPERACIÓN INTERNACIONAL</t>
  </si>
  <si>
    <t>CRÉDITO BANCA MULTILATERAL</t>
  </si>
  <si>
    <t>CRÉDITO PÚBLICO</t>
  </si>
  <si>
    <t>OBRAS POR IMPUESTO</t>
  </si>
  <si>
    <t>PGN</t>
  </si>
  <si>
    <t>PROYECTOS CON EL PDA (PLANES DEPARTAMENTALES PARA EL MANEJO EMPRESARIAL DE LOS SERVICIOS DE AGUA Y SANEAMIENTO)</t>
  </si>
  <si>
    <t>PROYECTOS DE INVERSIÓN CON EL DEPARTAMENTO</t>
  </si>
  <si>
    <t>RECURSOS DEL PROGRAMA DE DESARROLLO CON ENFOQUE TERRITORIAL (PDET)</t>
  </si>
  <si>
    <t>RECURSOS OCAD PAZ</t>
  </si>
  <si>
    <t>RECURSOS PROPIOS</t>
  </si>
  <si>
    <t>REGALÍAS DIRECTAS</t>
  </si>
  <si>
    <t>SGP DE AGUA POTABLE Y SANEAMIENTO BÁSICO</t>
  </si>
  <si>
    <t>SGP PROPÓSITO GENERAL DE LIBRE INVERSIÓN</t>
  </si>
  <si>
    <t>TASA COMPENSADA</t>
  </si>
  <si>
    <t>VALOR DE INVERSIÓN VIA TARIFAS ESTABLECIDO POR EL PRESTADOR PARA ACUEDUCTO</t>
  </si>
  <si>
    <t>VALOR DE INVERSIÓN VIA TARIFAS ESTABLECIDO POR EL PRESTADOR PARA ALCANTARILLADO</t>
  </si>
  <si>
    <t>VALOR DE INVERSIÓN VIA TARIFAS ESTABLECIDO POR EL PRESTADOR PARA ASEO</t>
  </si>
  <si>
    <t>ASEO</t>
  </si>
  <si>
    <t>APROVECHAMIENTO DE RESIDUOS SÓLIDOS URBANOS</t>
  </si>
  <si>
    <t>ACUEDUCTO</t>
  </si>
  <si>
    <t>CALIDAD DEL AGUA RURAL</t>
  </si>
  <si>
    <t>CALIDAD DEL AGUA URBANA</t>
  </si>
  <si>
    <t>COBERTURA ACUEDUCTO RURAL</t>
  </si>
  <si>
    <t>COBERTURA ACUEDUCTO URBANA</t>
  </si>
  <si>
    <t>ALCANTARILLADO</t>
  </si>
  <si>
    <t>COBERTURA ALCANTARILLADO RURAL</t>
  </si>
  <si>
    <t>COBERTURA ALCANTARILLADO URBANA</t>
  </si>
  <si>
    <t>COBERTURA ASEO RURAL</t>
  </si>
  <si>
    <t>COBERTURA ASEO URBANA</t>
  </si>
  <si>
    <t>CONTINUIDAD URBANA</t>
  </si>
  <si>
    <t>ASEGURAMIENTO</t>
  </si>
  <si>
    <t>ÍNDICE DE PÉRDIDAS POR SUSCRIPTOR FACTURADO EN LA ZONA URBANA</t>
  </si>
  <si>
    <t>MICROMEDICIÓN URBANA</t>
  </si>
  <si>
    <t>PORCENTAJE EJECUCIÓN PMGR</t>
  </si>
  <si>
    <t>PORCENTAJE EJECUCIÓN POIR</t>
  </si>
  <si>
    <t>PORCENTAJE EJECUCIÓN PROYECTOS PGIRS</t>
  </si>
  <si>
    <t>PORCENTAJE EJECUCIÓN PSMV</t>
  </si>
  <si>
    <t>TONELADAS URBANAS DISPUESTAS SITIO DE DISPOSICIÓN FINAL ADECUADO</t>
  </si>
  <si>
    <t>TRATAMIENTO DE AGUAS RESIDUALES URBANA</t>
  </si>
  <si>
    <t>LINEA BASE</t>
  </si>
  <si>
    <t>META AÑO 1</t>
  </si>
  <si>
    <t>META AÑO 2</t>
  </si>
  <si>
    <t>META AÑO 3</t>
  </si>
  <si>
    <t>META AÑO 4</t>
  </si>
  <si>
    <t>LEY 99/93 SGP OTROS SECTORES</t>
  </si>
  <si>
    <t>24 HORAS  DE 24</t>
  </si>
  <si>
    <t>1m3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</si>
</sst>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-&quot;$&quot;* #,##0_-;\-&quot;$&quot;* #,##0_-;_-&quot;$&quot;* &quot;-&quot;_-;_-@_-"/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indexed="81"/>
      <name val="Tahoma"/>
      <charset val="1"/>
    </font>
    <font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92CDDC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8C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5" tint="0.399945066682943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7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  <xf numFmtId="0" fontId="0" fillId="0" borderId="0" xfId="1" applyNumberFormat="1" applyFont="1"/>
    <xf numFmtId="0" fontId="0" fillId="0" borderId="0" xfId="0" applyNumberFormat="1"/>
    <xf numFmtId="0" fontId="0" fillId="0" borderId="0" xfId="0" applyNumberFormat="1" applyAlignment="1">
      <alignment wrapText="1"/>
    </xf>
    <xf numFmtId="0" fontId="0" fillId="0" borderId="0" xfId="1" applyNumberFormat="1" applyFont="1" applyAlignment="1">
      <alignment vertical="center" wrapText="1"/>
    </xf>
    <xf numFmtId="42" fontId="0" fillId="0" borderId="0" xfId="2" applyFont="1"/>
    <xf numFmtId="0" fontId="0" fillId="0" borderId="0" xfId="2" applyNumberFormat="1" applyFont="1"/>
    <xf numFmtId="9" fontId="0" fillId="0" borderId="0" xfId="0" applyNumberFormat="1"/>
    <xf numFmtId="0" fontId="0" fillId="0" borderId="0" xfId="0" applyAlignment="1">
      <alignment horizontal="right"/>
    </xf>
    <xf numFmtId="9" fontId="0" fillId="0" borderId="0" xfId="3" applyFont="1" applyAlignment="1">
      <alignment horizontal="center"/>
    </xf>
    <xf numFmtId="10" fontId="0" fillId="0" borderId="0" xfId="3" applyNumberFormat="1" applyFont="1" applyAlignment="1">
      <alignment horizontal="center"/>
    </xf>
    <xf numFmtId="0" fontId="0" fillId="0" borderId="0" xfId="2" applyNumberFormat="1" applyFont="1" applyFill="1"/>
  </cellXfs>
  <cellStyles count="4">
    <cellStyle name="Millares" xfId="1" builtinId="3"/>
    <cellStyle name="Moneda [0]" xfId="2" builtinId="7"/>
    <cellStyle name="Normal" xfId="0" builtinId="0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1803400</xdr:colOff>
      <xdr:row>64</xdr:row>
      <xdr:rowOff>139700</xdr:rowOff>
    </xdr:to>
    <xdr:sp macro="" textlink="">
      <xdr:nvSpPr>
        <xdr:cNvPr id="3079" name="202" hidden="1">
          <a:extLst>
            <a:ext uri="{FF2B5EF4-FFF2-40B4-BE49-F238E27FC236}">
              <a16:creationId xmlns:a16="http://schemas.microsoft.com/office/drawing/2014/main" id="{8BFCC48E-787B-7B48-AB94-06527AE0FBB2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12700000" cy="1270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HermesDar&#237;o/Downloads/Modelo%20Plan%20Rector%2026042019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Inversiones Acueducto Urbano "/>
      <sheetName val="Inversiones Acueducto Rural"/>
      <sheetName val="Inversiones Alcantarillado Urb"/>
      <sheetName val="InversionesAlcantarillado Rural"/>
      <sheetName val="Inversiones Aseo Urbano"/>
      <sheetName val="Inversiones Aseo Rural"/>
      <sheetName val="Otras Inversiones"/>
      <sheetName val="Fuentes"/>
      <sheetName val="FLUJO FINANCIERO "/>
      <sheetName val="Indicadores"/>
      <sheetName val="CÓDIG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3"/>
  <sheetViews>
    <sheetView zoomScale="90" zoomScaleNormal="90" workbookViewId="0">
      <selection activeCell="F3" sqref="F3"/>
    </sheetView>
  </sheetViews>
  <sheetFormatPr baseColWidth="10" defaultColWidth="9.1640625" defaultRowHeight="15" x14ac:dyDescent="0.2"/>
  <cols>
    <col min="1" max="1" width="60.5" style="6" customWidth="1"/>
    <col min="2" max="4" width="12.1640625" bestFit="1" customWidth="1"/>
    <col min="5" max="5" width="13.1640625" bestFit="1" customWidth="1"/>
    <col min="6" max="6" width="31.5" customWidth="1"/>
    <col min="7" max="7" width="29.83203125" customWidth="1"/>
    <col min="8" max="8" width="28.83203125" customWidth="1"/>
  </cols>
  <sheetData>
    <row r="1" spans="1:8" ht="35.5" customHeight="1" x14ac:dyDescent="0.2">
      <c r="A1" s="1" t="s">
        <v>33</v>
      </c>
      <c r="B1" s="2" t="s">
        <v>0</v>
      </c>
      <c r="C1" s="2" t="s">
        <v>1</v>
      </c>
      <c r="D1" s="2" t="s">
        <v>2</v>
      </c>
      <c r="E1" s="2" t="s">
        <v>3</v>
      </c>
      <c r="F1" s="3" t="s">
        <v>10</v>
      </c>
      <c r="G1" s="3" t="s">
        <v>11</v>
      </c>
      <c r="H1" s="3" t="s">
        <v>12</v>
      </c>
    </row>
    <row r="2" spans="1:8" ht="32" x14ac:dyDescent="0.2">
      <c r="A2" t="s">
        <v>36</v>
      </c>
      <c r="B2" s="11">
        <v>10397274</v>
      </c>
      <c r="C2" s="11">
        <v>16341726</v>
      </c>
      <c r="D2" s="11">
        <v>8777303</v>
      </c>
      <c r="E2" s="11">
        <v>11295620</v>
      </c>
      <c r="F2" s="12" t="s">
        <v>56</v>
      </c>
      <c r="G2" s="13" t="s">
        <v>56</v>
      </c>
      <c r="H2" s="13" t="s">
        <v>56</v>
      </c>
    </row>
    <row r="3" spans="1:8" ht="32" x14ac:dyDescent="0.2">
      <c r="A3" t="s">
        <v>37</v>
      </c>
      <c r="B3" s="11">
        <v>3179428</v>
      </c>
      <c r="C3" s="11">
        <v>5137860</v>
      </c>
      <c r="D3" s="11">
        <v>2321093</v>
      </c>
      <c r="E3" s="11">
        <v>3253019</v>
      </c>
      <c r="F3" s="12" t="s">
        <v>56</v>
      </c>
      <c r="G3" s="13" t="s">
        <v>56</v>
      </c>
      <c r="H3" s="13" t="s">
        <v>56</v>
      </c>
    </row>
    <row r="4" spans="1:8" ht="32" x14ac:dyDescent="0.2">
      <c r="A4" t="s">
        <v>38</v>
      </c>
      <c r="B4" s="11">
        <v>4912290</v>
      </c>
      <c r="C4" s="11">
        <v>15707120</v>
      </c>
      <c r="D4" s="11">
        <v>1451544</v>
      </c>
      <c r="E4" s="11">
        <v>5344019</v>
      </c>
      <c r="F4" s="12" t="s">
        <v>56</v>
      </c>
      <c r="G4" s="13" t="s">
        <v>56</v>
      </c>
      <c r="H4" s="13" t="s">
        <v>56</v>
      </c>
    </row>
    <row r="5" spans="1:8" ht="32" x14ac:dyDescent="0.2">
      <c r="A5" t="s">
        <v>39</v>
      </c>
      <c r="B5" s="11">
        <v>177749373</v>
      </c>
      <c r="C5" s="11">
        <v>189137987</v>
      </c>
      <c r="D5" s="11">
        <v>201811236</v>
      </c>
      <c r="E5" s="11">
        <v>189651636</v>
      </c>
      <c r="F5" s="12" t="s">
        <v>56</v>
      </c>
      <c r="G5" s="13" t="s">
        <v>56</v>
      </c>
      <c r="H5" s="13" t="s">
        <v>56</v>
      </c>
    </row>
    <row r="6" spans="1:8" x14ac:dyDescent="0.2">
      <c r="A6" t="s">
        <v>40</v>
      </c>
      <c r="B6" s="11">
        <v>0</v>
      </c>
      <c r="C6" s="11">
        <v>0</v>
      </c>
      <c r="D6" s="11">
        <v>0</v>
      </c>
      <c r="E6" s="14">
        <v>5343919</v>
      </c>
      <c r="F6" s="12" t="s">
        <v>89</v>
      </c>
      <c r="G6" s="12" t="s">
        <v>89</v>
      </c>
      <c r="H6" s="12" t="s">
        <v>89</v>
      </c>
    </row>
    <row r="7" spans="1:8" x14ac:dyDescent="0.2">
      <c r="A7" t="s">
        <v>41</v>
      </c>
      <c r="B7" s="11">
        <v>0</v>
      </c>
      <c r="C7" s="11">
        <v>0</v>
      </c>
      <c r="D7" s="11">
        <v>0</v>
      </c>
      <c r="E7" s="14">
        <v>3252919</v>
      </c>
      <c r="F7" s="12" t="s">
        <v>89</v>
      </c>
      <c r="G7" s="12" t="s">
        <v>89</v>
      </c>
      <c r="H7" s="12" t="s">
        <v>89</v>
      </c>
    </row>
    <row r="8" spans="1:8" x14ac:dyDescent="0.2">
      <c r="A8" t="s">
        <v>42</v>
      </c>
      <c r="B8" s="11">
        <v>0</v>
      </c>
      <c r="C8" s="11">
        <v>0</v>
      </c>
      <c r="D8" s="11">
        <v>0</v>
      </c>
      <c r="E8" s="14">
        <v>11295520</v>
      </c>
      <c r="F8" s="12" t="s">
        <v>89</v>
      </c>
      <c r="G8" s="12" t="s">
        <v>89</v>
      </c>
      <c r="H8" s="12" t="s">
        <v>89</v>
      </c>
    </row>
    <row r="10" spans="1:8" x14ac:dyDescent="0.2">
      <c r="E10" s="15"/>
    </row>
    <row r="11" spans="1:8" x14ac:dyDescent="0.2">
      <c r="E11" s="16"/>
    </row>
    <row r="12" spans="1:8" x14ac:dyDescent="0.2">
      <c r="E12" s="16"/>
    </row>
    <row r="13" spans="1:8" x14ac:dyDescent="0.2">
      <c r="E13" s="16"/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xr:uid="{00000000-0002-0000-0000-000000000000}">
          <x14:formula1>
            <xm:f>Catalogos!$D$2:$D$19</xm:f>
          </x14:formula1>
          <xm:sqref>F2:H8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7"/>
  <sheetViews>
    <sheetView zoomScale="90" zoomScaleNormal="90" workbookViewId="0">
      <selection activeCell="B23" sqref="B23"/>
    </sheetView>
  </sheetViews>
  <sheetFormatPr baseColWidth="10" defaultColWidth="9.1640625" defaultRowHeight="15" x14ac:dyDescent="0.2"/>
  <cols>
    <col min="1" max="1" width="94.1640625" style="6" customWidth="1"/>
    <col min="2" max="2" width="18" customWidth="1"/>
    <col min="3" max="3" width="16.5" customWidth="1"/>
    <col min="4" max="4" width="16.1640625" customWidth="1"/>
    <col min="5" max="5" width="15.6640625" customWidth="1"/>
  </cols>
  <sheetData>
    <row r="1" spans="1:5" ht="42.5" customHeight="1" x14ac:dyDescent="0.2">
      <c r="A1" s="1" t="s">
        <v>34</v>
      </c>
      <c r="B1" s="2" t="s">
        <v>0</v>
      </c>
      <c r="C1" s="2" t="s">
        <v>1</v>
      </c>
      <c r="D1" s="2" t="s">
        <v>2</v>
      </c>
      <c r="E1" s="2" t="s">
        <v>3</v>
      </c>
    </row>
    <row r="2" spans="1:5" x14ac:dyDescent="0.2">
      <c r="A2" t="s">
        <v>44</v>
      </c>
      <c r="B2" s="16">
        <v>70500000</v>
      </c>
      <c r="C2" s="16">
        <v>92000000</v>
      </c>
      <c r="D2" s="16">
        <v>172260421</v>
      </c>
      <c r="E2" s="16">
        <v>100100000</v>
      </c>
    </row>
    <row r="3" spans="1:5" x14ac:dyDescent="0.2">
      <c r="A3" t="s">
        <v>51</v>
      </c>
      <c r="B3" s="16">
        <v>723062254</v>
      </c>
      <c r="C3" s="16">
        <v>0</v>
      </c>
      <c r="D3" s="16">
        <v>0</v>
      </c>
      <c r="E3" s="16">
        <v>0</v>
      </c>
    </row>
    <row r="4" spans="1:5" x14ac:dyDescent="0.2">
      <c r="A4" t="s">
        <v>54</v>
      </c>
      <c r="B4" s="16">
        <v>90658470</v>
      </c>
      <c r="C4" s="16">
        <v>26766099</v>
      </c>
      <c r="D4" s="16">
        <v>103000000</v>
      </c>
      <c r="E4" s="16">
        <f>176710000+46000000</f>
        <v>222710000</v>
      </c>
    </row>
    <row r="5" spans="1:5" x14ac:dyDescent="0.2">
      <c r="A5" t="s">
        <v>56</v>
      </c>
      <c r="B5" s="16">
        <v>394948087</v>
      </c>
      <c r="C5" s="16">
        <v>438350325</v>
      </c>
      <c r="D5" s="16">
        <v>577394082</v>
      </c>
      <c r="E5" s="16">
        <f>47927578+607264800</f>
        <v>655192378</v>
      </c>
    </row>
    <row r="6" spans="1:5" x14ac:dyDescent="0.2">
      <c r="A6" t="s">
        <v>57</v>
      </c>
      <c r="B6" s="16">
        <v>35033289</v>
      </c>
      <c r="C6" s="16">
        <v>60033046</v>
      </c>
      <c r="D6" s="16">
        <v>0</v>
      </c>
      <c r="E6" s="16">
        <v>10000000</v>
      </c>
    </row>
    <row r="7" spans="1:5" x14ac:dyDescent="0.2">
      <c r="A7" t="s">
        <v>58</v>
      </c>
      <c r="B7" s="16">
        <v>0</v>
      </c>
      <c r="C7" s="16">
        <v>457693193</v>
      </c>
      <c r="D7" s="16">
        <v>0</v>
      </c>
      <c r="E7" s="16"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6"/>
  <sheetViews>
    <sheetView zoomScale="90" zoomScaleNormal="90" workbookViewId="0">
      <selection activeCell="B2" sqref="B2:S6"/>
    </sheetView>
  </sheetViews>
  <sheetFormatPr baseColWidth="10" defaultColWidth="8.83203125" defaultRowHeight="15" x14ac:dyDescent="0.2"/>
  <cols>
    <col min="1" max="1" width="30.5" customWidth="1"/>
    <col min="2" max="2" width="24.1640625" customWidth="1"/>
    <col min="3" max="3" width="23.83203125" customWidth="1"/>
    <col min="4" max="4" width="20.5" customWidth="1"/>
    <col min="5" max="5" width="21.5" customWidth="1"/>
    <col min="6" max="6" width="22.5" customWidth="1"/>
    <col min="7" max="7" width="27.1640625" customWidth="1"/>
    <col min="8" max="8" width="28.33203125" customWidth="1"/>
    <col min="9" max="9" width="23.1640625" customWidth="1"/>
    <col min="10" max="10" width="22.5" customWidth="1"/>
    <col min="11" max="11" width="21.1640625" customWidth="1"/>
    <col min="12" max="12" width="35" customWidth="1"/>
    <col min="13" max="13" width="31.5" customWidth="1"/>
    <col min="14" max="14" width="21.83203125" customWidth="1"/>
    <col min="15" max="15" width="40.5" customWidth="1"/>
    <col min="16" max="16" width="25.1640625" customWidth="1"/>
    <col min="17" max="17" width="20.5" customWidth="1"/>
    <col min="18" max="18" width="20.83203125" customWidth="1"/>
    <col min="19" max="19" width="19.1640625" customWidth="1"/>
  </cols>
  <sheetData>
    <row r="1" spans="1:19" ht="44" customHeight="1" x14ac:dyDescent="0.2">
      <c r="A1" s="1" t="s">
        <v>23</v>
      </c>
      <c r="B1" s="7" t="s">
        <v>13</v>
      </c>
      <c r="C1" s="7" t="s">
        <v>14</v>
      </c>
      <c r="D1" s="7" t="s">
        <v>21</v>
      </c>
      <c r="E1" s="7" t="s">
        <v>22</v>
      </c>
      <c r="F1" s="7" t="s">
        <v>15</v>
      </c>
      <c r="G1" s="8" t="s">
        <v>16</v>
      </c>
      <c r="H1" s="8" t="s">
        <v>17</v>
      </c>
      <c r="I1" s="8" t="s">
        <v>18</v>
      </c>
      <c r="J1" s="9" t="s">
        <v>19</v>
      </c>
      <c r="K1" s="9" t="s">
        <v>20</v>
      </c>
      <c r="L1" s="9" t="s">
        <v>31</v>
      </c>
      <c r="M1" s="9" t="s">
        <v>26</v>
      </c>
      <c r="N1" s="10" t="s">
        <v>25</v>
      </c>
      <c r="O1" s="10" t="s">
        <v>32</v>
      </c>
      <c r="P1" s="10" t="s">
        <v>27</v>
      </c>
      <c r="Q1" s="10" t="s">
        <v>28</v>
      </c>
      <c r="R1" s="10" t="s">
        <v>29</v>
      </c>
      <c r="S1" s="10" t="s">
        <v>30</v>
      </c>
    </row>
    <row r="2" spans="1:19" x14ac:dyDescent="0.2">
      <c r="A2" t="s">
        <v>84</v>
      </c>
      <c r="B2">
        <v>99</v>
      </c>
      <c r="C2">
        <v>33</v>
      </c>
      <c r="D2">
        <v>6.33</v>
      </c>
      <c r="E2">
        <v>6.33</v>
      </c>
      <c r="F2" t="s">
        <v>90</v>
      </c>
      <c r="G2">
        <v>97</v>
      </c>
      <c r="H2">
        <v>33</v>
      </c>
      <c r="I2">
        <v>100</v>
      </c>
      <c r="J2">
        <v>98</v>
      </c>
      <c r="K2">
        <v>11</v>
      </c>
      <c r="L2">
        <v>635.64</v>
      </c>
      <c r="M2" s="17">
        <v>0</v>
      </c>
      <c r="N2" s="17">
        <v>0.85</v>
      </c>
      <c r="O2" s="18" t="s">
        <v>91</v>
      </c>
      <c r="P2" s="19">
        <v>0.38</v>
      </c>
      <c r="Q2" s="19">
        <v>0</v>
      </c>
      <c r="R2" s="19">
        <v>0.16</v>
      </c>
      <c r="S2" s="19">
        <v>0</v>
      </c>
    </row>
    <row r="3" spans="1:19" x14ac:dyDescent="0.2">
      <c r="A3" t="s">
        <v>85</v>
      </c>
      <c r="B3">
        <v>99</v>
      </c>
      <c r="C3">
        <v>33</v>
      </c>
      <c r="D3">
        <v>6.2</v>
      </c>
      <c r="E3">
        <v>6.2</v>
      </c>
      <c r="F3" t="s">
        <v>90</v>
      </c>
      <c r="G3">
        <v>97</v>
      </c>
      <c r="H3">
        <v>33</v>
      </c>
      <c r="I3">
        <v>100</v>
      </c>
      <c r="J3">
        <v>98</v>
      </c>
      <c r="K3">
        <v>11</v>
      </c>
      <c r="L3">
        <v>634</v>
      </c>
      <c r="M3" s="17">
        <v>0</v>
      </c>
      <c r="N3" s="17">
        <v>0.85</v>
      </c>
      <c r="O3" s="18" t="s">
        <v>91</v>
      </c>
      <c r="P3" s="20">
        <v>0.24490000000000001</v>
      </c>
      <c r="Q3" s="19">
        <v>0</v>
      </c>
      <c r="R3" s="19">
        <v>0.55000000000000004</v>
      </c>
      <c r="S3" s="19">
        <v>0</v>
      </c>
    </row>
    <row r="4" spans="1:19" x14ac:dyDescent="0.2">
      <c r="A4" t="s">
        <v>86</v>
      </c>
      <c r="B4">
        <v>99</v>
      </c>
      <c r="C4">
        <v>34</v>
      </c>
      <c r="D4">
        <v>6.1</v>
      </c>
      <c r="E4">
        <v>6.1</v>
      </c>
      <c r="F4" t="s">
        <v>90</v>
      </c>
      <c r="G4">
        <v>97</v>
      </c>
      <c r="H4">
        <v>33</v>
      </c>
      <c r="I4">
        <v>100</v>
      </c>
      <c r="J4">
        <v>98</v>
      </c>
      <c r="K4">
        <v>12</v>
      </c>
      <c r="L4">
        <v>634</v>
      </c>
      <c r="M4" s="17">
        <v>0</v>
      </c>
      <c r="N4" s="17">
        <v>0.85</v>
      </c>
      <c r="O4" s="18" t="s">
        <v>91</v>
      </c>
      <c r="P4" s="19">
        <v>0</v>
      </c>
      <c r="Q4" s="19">
        <v>0</v>
      </c>
      <c r="R4" s="19">
        <v>0.61</v>
      </c>
      <c r="S4" s="19">
        <v>0</v>
      </c>
    </row>
    <row r="5" spans="1:19" x14ac:dyDescent="0.2">
      <c r="A5" t="s">
        <v>87</v>
      </c>
      <c r="B5">
        <v>99</v>
      </c>
      <c r="C5">
        <v>34</v>
      </c>
      <c r="D5">
        <v>6</v>
      </c>
      <c r="E5">
        <v>6</v>
      </c>
      <c r="F5" t="s">
        <v>90</v>
      </c>
      <c r="G5">
        <v>97</v>
      </c>
      <c r="H5">
        <v>34</v>
      </c>
      <c r="I5">
        <v>100</v>
      </c>
      <c r="J5">
        <v>98</v>
      </c>
      <c r="K5">
        <v>12</v>
      </c>
      <c r="L5">
        <v>633</v>
      </c>
      <c r="M5" s="17">
        <v>0</v>
      </c>
      <c r="N5" s="17">
        <v>0.85</v>
      </c>
      <c r="O5" s="18" t="s">
        <v>91</v>
      </c>
      <c r="P5" s="20">
        <v>0.2014</v>
      </c>
      <c r="Q5" s="19">
        <v>0</v>
      </c>
      <c r="R5" s="19">
        <v>0.67</v>
      </c>
      <c r="S5" s="19">
        <v>0</v>
      </c>
    </row>
    <row r="6" spans="1:19" x14ac:dyDescent="0.2">
      <c r="A6" t="s">
        <v>88</v>
      </c>
      <c r="B6">
        <v>99</v>
      </c>
      <c r="C6">
        <v>35</v>
      </c>
      <c r="D6">
        <v>6</v>
      </c>
      <c r="E6">
        <v>6</v>
      </c>
      <c r="F6" t="s">
        <v>90</v>
      </c>
      <c r="G6">
        <v>97</v>
      </c>
      <c r="H6">
        <v>34</v>
      </c>
      <c r="I6">
        <v>100</v>
      </c>
      <c r="J6">
        <v>98</v>
      </c>
      <c r="K6">
        <v>13</v>
      </c>
      <c r="L6">
        <v>633</v>
      </c>
      <c r="M6" s="17">
        <v>0</v>
      </c>
      <c r="N6" s="17">
        <v>0.85</v>
      </c>
      <c r="O6" s="18" t="s">
        <v>91</v>
      </c>
      <c r="P6" s="20">
        <v>0.94589999999999996</v>
      </c>
      <c r="Q6" s="19">
        <v>0</v>
      </c>
      <c r="R6" s="19">
        <v>0.71</v>
      </c>
      <c r="S6" s="19">
        <v>0</v>
      </c>
    </row>
  </sheetData>
  <pageMargins left="0.7" right="0.7" top="0.75" bottom="0.75" header="0.3" footer="0.3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9"/>
  <sheetViews>
    <sheetView tabSelected="1" zoomScale="90" zoomScaleNormal="90" workbookViewId="0">
      <selection activeCell="B16" sqref="B16"/>
    </sheetView>
  </sheetViews>
  <sheetFormatPr baseColWidth="10" defaultColWidth="9.1640625" defaultRowHeight="15" x14ac:dyDescent="0.2"/>
  <cols>
    <col min="1" max="1" width="33.33203125" style="6" customWidth="1"/>
    <col min="2" max="2" width="82.5" style="6" customWidth="1"/>
    <col min="3" max="3" width="47.5" customWidth="1"/>
  </cols>
  <sheetData>
    <row r="1" spans="1:3" ht="45.5" customHeight="1" x14ac:dyDescent="0.2">
      <c r="A1" s="1" t="s">
        <v>4</v>
      </c>
      <c r="B1" s="1" t="s">
        <v>5</v>
      </c>
      <c r="C1" s="4" t="s">
        <v>6</v>
      </c>
    </row>
    <row r="2" spans="1:3" x14ac:dyDescent="0.2">
      <c r="A2" t="s">
        <v>64</v>
      </c>
      <c r="B2" t="s">
        <v>66</v>
      </c>
      <c r="C2" s="16">
        <f>11848235+13306750</f>
        <v>25154985</v>
      </c>
    </row>
    <row r="3" spans="1:3" x14ac:dyDescent="0.2">
      <c r="A3" t="s">
        <v>64</v>
      </c>
      <c r="B3" t="s">
        <v>68</v>
      </c>
      <c r="C3" s="16">
        <v>2500000</v>
      </c>
    </row>
    <row r="4" spans="1:3" x14ac:dyDescent="0.2">
      <c r="A4" t="s">
        <v>69</v>
      </c>
      <c r="B4" t="s">
        <v>71</v>
      </c>
      <c r="C4" s="16">
        <v>2700000</v>
      </c>
    </row>
    <row r="5" spans="1:3" x14ac:dyDescent="0.2">
      <c r="A5" t="s">
        <v>62</v>
      </c>
      <c r="B5" t="s">
        <v>72</v>
      </c>
      <c r="C5" s="16">
        <v>2208065.5</v>
      </c>
    </row>
    <row r="6" spans="1:3" x14ac:dyDescent="0.2">
      <c r="A6" t="s">
        <v>62</v>
      </c>
      <c r="B6" t="s">
        <v>73</v>
      </c>
      <c r="C6" s="16">
        <f>24076197+19624713+460400</f>
        <v>44161310</v>
      </c>
    </row>
    <row r="7" spans="1:3" x14ac:dyDescent="0.2">
      <c r="A7" t="s">
        <v>75</v>
      </c>
      <c r="B7" t="s">
        <v>78</v>
      </c>
      <c r="C7" s="21">
        <v>79400000</v>
      </c>
    </row>
    <row r="8" spans="1:3" x14ac:dyDescent="0.2">
      <c r="A8" t="s">
        <v>75</v>
      </c>
      <c r="B8" t="s">
        <v>80</v>
      </c>
      <c r="C8" s="21">
        <f>30000000</f>
        <v>30000000</v>
      </c>
    </row>
    <row r="9" spans="1:3" x14ac:dyDescent="0.2">
      <c r="A9" t="s">
        <v>75</v>
      </c>
      <c r="B9" t="s">
        <v>81</v>
      </c>
      <c r="C9" s="21">
        <v>46296714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9"/>
  <sheetViews>
    <sheetView zoomScale="90" zoomScaleNormal="90" workbookViewId="0">
      <selection activeCell="D1" sqref="D1"/>
    </sheetView>
  </sheetViews>
  <sheetFormatPr baseColWidth="10" defaultColWidth="8.83203125" defaultRowHeight="15" x14ac:dyDescent="0.2"/>
  <cols>
    <col min="1" max="1" width="20.6640625" customWidth="1"/>
    <col min="2" max="2" width="22.83203125" customWidth="1"/>
    <col min="3" max="3" width="16.6640625" customWidth="1"/>
    <col min="4" max="4" width="26.83203125" customWidth="1"/>
    <col min="5" max="6" width="18.83203125" customWidth="1"/>
    <col min="7" max="7" width="21.1640625" customWidth="1"/>
    <col min="8" max="8" width="22.1640625" customWidth="1"/>
  </cols>
  <sheetData>
    <row r="1" spans="1:8" ht="43" customHeight="1" x14ac:dyDescent="0.2">
      <c r="A1" s="5" t="s">
        <v>7</v>
      </c>
      <c r="B1" s="5" t="s">
        <v>33</v>
      </c>
      <c r="C1" s="5" t="s">
        <v>8</v>
      </c>
      <c r="D1" s="5" t="s">
        <v>34</v>
      </c>
      <c r="E1" s="5" t="s">
        <v>9</v>
      </c>
      <c r="F1" s="5" t="s">
        <v>5</v>
      </c>
      <c r="G1" s="5" t="s">
        <v>24</v>
      </c>
      <c r="H1" s="5" t="s">
        <v>23</v>
      </c>
    </row>
    <row r="2" spans="1:8" x14ac:dyDescent="0.2">
      <c r="A2">
        <v>5805</v>
      </c>
      <c r="B2" t="s">
        <v>35</v>
      </c>
      <c r="C2">
        <v>5798</v>
      </c>
      <c r="D2" t="s">
        <v>44</v>
      </c>
      <c r="E2">
        <v>5779</v>
      </c>
      <c r="F2" t="s">
        <v>63</v>
      </c>
      <c r="G2">
        <v>5822</v>
      </c>
      <c r="H2" t="s">
        <v>84</v>
      </c>
    </row>
    <row r="3" spans="1:8" x14ac:dyDescent="0.2">
      <c r="A3">
        <v>5806</v>
      </c>
      <c r="B3" t="s">
        <v>36</v>
      </c>
      <c r="C3">
        <v>5795</v>
      </c>
      <c r="D3" t="s">
        <v>45</v>
      </c>
      <c r="E3">
        <v>5771</v>
      </c>
      <c r="F3" t="s">
        <v>65</v>
      </c>
      <c r="G3">
        <v>5823</v>
      </c>
      <c r="H3" t="s">
        <v>85</v>
      </c>
    </row>
    <row r="4" spans="1:8" x14ac:dyDescent="0.2">
      <c r="A4">
        <v>5807</v>
      </c>
      <c r="B4" t="s">
        <v>37</v>
      </c>
      <c r="C4">
        <v>5796</v>
      </c>
      <c r="D4" t="s">
        <v>46</v>
      </c>
      <c r="E4">
        <v>5770</v>
      </c>
      <c r="F4" t="s">
        <v>66</v>
      </c>
      <c r="G4">
        <v>5824</v>
      </c>
      <c r="H4" t="s">
        <v>86</v>
      </c>
    </row>
    <row r="5" spans="1:8" x14ac:dyDescent="0.2">
      <c r="A5">
        <v>5808</v>
      </c>
      <c r="B5" t="s">
        <v>38</v>
      </c>
      <c r="C5">
        <v>5797</v>
      </c>
      <c r="D5" t="s">
        <v>47</v>
      </c>
      <c r="E5">
        <v>5769</v>
      </c>
      <c r="F5" t="s">
        <v>67</v>
      </c>
      <c r="G5">
        <v>5825</v>
      </c>
      <c r="H5" t="s">
        <v>87</v>
      </c>
    </row>
    <row r="6" spans="1:8" x14ac:dyDescent="0.2">
      <c r="A6">
        <v>5809</v>
      </c>
      <c r="B6" t="s">
        <v>39</v>
      </c>
      <c r="C6">
        <v>5794</v>
      </c>
      <c r="D6" t="s">
        <v>48</v>
      </c>
      <c r="E6">
        <v>5768</v>
      </c>
      <c r="F6" t="s">
        <v>68</v>
      </c>
      <c r="G6">
        <v>5826</v>
      </c>
      <c r="H6" t="s">
        <v>88</v>
      </c>
    </row>
    <row r="7" spans="1:8" x14ac:dyDescent="0.2">
      <c r="A7">
        <v>5810</v>
      </c>
      <c r="B7" t="s">
        <v>40</v>
      </c>
      <c r="C7">
        <v>5793</v>
      </c>
      <c r="D7" t="s">
        <v>49</v>
      </c>
      <c r="E7">
        <v>5774</v>
      </c>
      <c r="F7" t="s">
        <v>70</v>
      </c>
    </row>
    <row r="8" spans="1:8" x14ac:dyDescent="0.2">
      <c r="A8">
        <v>5811</v>
      </c>
      <c r="B8" t="s">
        <v>41</v>
      </c>
      <c r="C8">
        <v>5800</v>
      </c>
      <c r="D8" t="s">
        <v>50</v>
      </c>
      <c r="E8">
        <v>5773</v>
      </c>
      <c r="F8" t="s">
        <v>71</v>
      </c>
    </row>
    <row r="9" spans="1:8" x14ac:dyDescent="0.2">
      <c r="A9">
        <v>5812</v>
      </c>
      <c r="B9" t="s">
        <v>42</v>
      </c>
      <c r="C9">
        <v>5799</v>
      </c>
      <c r="D9" t="s">
        <v>51</v>
      </c>
      <c r="E9">
        <v>5777</v>
      </c>
      <c r="F9" t="s">
        <v>72</v>
      </c>
    </row>
    <row r="10" spans="1:8" x14ac:dyDescent="0.2">
      <c r="A10">
        <v>5813</v>
      </c>
      <c r="B10" t="s">
        <v>43</v>
      </c>
      <c r="C10">
        <v>5801</v>
      </c>
      <c r="D10" t="s">
        <v>52</v>
      </c>
      <c r="E10">
        <v>5776</v>
      </c>
      <c r="F10" t="s">
        <v>73</v>
      </c>
    </row>
    <row r="11" spans="1:8" x14ac:dyDescent="0.2">
      <c r="C11">
        <v>5802</v>
      </c>
      <c r="D11" t="s">
        <v>53</v>
      </c>
      <c r="E11">
        <v>5772</v>
      </c>
      <c r="F11" t="s">
        <v>74</v>
      </c>
    </row>
    <row r="12" spans="1:8" x14ac:dyDescent="0.2">
      <c r="C12">
        <v>5791</v>
      </c>
      <c r="D12" t="s">
        <v>54</v>
      </c>
      <c r="E12">
        <v>5781</v>
      </c>
      <c r="F12" t="s">
        <v>76</v>
      </c>
    </row>
    <row r="13" spans="1:8" x14ac:dyDescent="0.2">
      <c r="C13">
        <v>5792</v>
      </c>
      <c r="D13" t="s">
        <v>55</v>
      </c>
      <c r="E13">
        <v>5780</v>
      </c>
      <c r="F13" t="s">
        <v>77</v>
      </c>
    </row>
    <row r="14" spans="1:8" x14ac:dyDescent="0.2">
      <c r="C14">
        <v>5789</v>
      </c>
      <c r="D14" t="s">
        <v>56</v>
      </c>
      <c r="E14">
        <v>5785</v>
      </c>
      <c r="F14" t="s">
        <v>78</v>
      </c>
    </row>
    <row r="15" spans="1:8" x14ac:dyDescent="0.2">
      <c r="C15">
        <v>5790</v>
      </c>
      <c r="D15" t="s">
        <v>57</v>
      </c>
      <c r="E15">
        <v>5783</v>
      </c>
      <c r="F15" t="s">
        <v>79</v>
      </c>
    </row>
    <row r="16" spans="1:8" x14ac:dyDescent="0.2">
      <c r="C16">
        <v>5803</v>
      </c>
      <c r="D16" t="s">
        <v>58</v>
      </c>
      <c r="E16">
        <v>5782</v>
      </c>
      <c r="F16" t="s">
        <v>80</v>
      </c>
    </row>
    <row r="17" spans="3:6" x14ac:dyDescent="0.2">
      <c r="C17">
        <v>5786</v>
      </c>
      <c r="D17" t="s">
        <v>59</v>
      </c>
      <c r="E17">
        <v>5784</v>
      </c>
      <c r="F17" t="s">
        <v>81</v>
      </c>
    </row>
    <row r="18" spans="3:6" x14ac:dyDescent="0.2">
      <c r="C18">
        <v>5787</v>
      </c>
      <c r="D18" t="s">
        <v>60</v>
      </c>
      <c r="E18">
        <v>5778</v>
      </c>
      <c r="F18" t="s">
        <v>82</v>
      </c>
    </row>
    <row r="19" spans="3:6" x14ac:dyDescent="0.2">
      <c r="C19">
        <v>5788</v>
      </c>
      <c r="D19" t="s">
        <v>61</v>
      </c>
      <c r="E19">
        <v>5775</v>
      </c>
      <c r="F19" t="s">
        <v>83</v>
      </c>
    </row>
  </sheetData>
  <sheetProtection password="C44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PlantillaTotalUsos</vt:lpstr>
      <vt:lpstr>PlantillaFuentes</vt:lpstr>
      <vt:lpstr>PlantillaMetasLineaBaseAPSB</vt:lpstr>
      <vt:lpstr>PlantillaMetasRecursosAPSB</vt:lpstr>
      <vt:lpstr>Catalogos</vt:lpstr>
      <vt:lpstr>Compromisos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Nicolás Martinez</dc:creator>
  <cp:lastModifiedBy>Microsoft Office User</cp:lastModifiedBy>
  <dcterms:created xsi:type="dcterms:W3CDTF">2020-03-24T17:16:45Z</dcterms:created>
  <dcterms:modified xsi:type="dcterms:W3CDTF">2021-08-27T22:24:57Z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2.5.3</vt:lpwstr>
  </property>
</Properties>
</file>