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7" i="5" l="1"/>
  <c r="C3" i="5" l="1"/>
  <c r="C14" i="3" s="1"/>
  <c r="C5" i="4" l="1"/>
  <c r="C3" i="4"/>
  <c r="B3" i="5"/>
  <c r="B14" i="3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<sst xmlns="http://schemas.openxmlformats.org/spreadsheetml/2006/main" count="211" uniqueCount="98">
  <si>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</si>
  <si>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</si>
  <si>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</si>
  <si>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</si>
  <si>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</si>
  <si>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</si>
  <si>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</si>
  <si>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</si>
  <si>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</si>
  <si>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</si>
  <si>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</si>
  <si>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</si>
  <si>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</si>
  <si>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</si>
  <si>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</si>
  <si>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</si>
  <si>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</si>
  <si>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</si>
  <si>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</si>
  <si>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</si>
  <si>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</si>
  <si>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</si>
  <si>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</si>
  <si>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</si>
  <si>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</si>
  <si>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</si>
  <si>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</si>
  <si>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</si>
  <si>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</si>
  <si>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</si>
  <si>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</si>
  <si>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</si>
  <si>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</si>
  <si>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</si>
  <si>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</si>
  <si>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</si>
  <si>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</si>
  <si>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</si>
  <si>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</si>
  <si>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</si>
  <si>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</si>
  <si>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</si>
  <si>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</si>
  <si>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</si>
  <si>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</si>
  <si>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</si>
  <si>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</si>
  <si>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</si>
  <si>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</si>
  <si>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</si>
  <si>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</si>
  <si>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</si>
  <si>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</si>
  <si>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</si>
  <si>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</si>
  <si>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</si>
  <si>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</si>
  <si>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</si>
  <si>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</si>
  <si>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</si>
  <si>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</si>
  <si>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</si>
  <si>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</si>
  <si>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</si>
  <si>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</si>
  <si>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</si>
  <si>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</si>
  <si>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</si>
  <si>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</si>
  <si>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</si>
  <si>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</si>
  <si>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</si>
  <si>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</si>
  <si>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</si>
  <si>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</si>
  <si>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</si>
  <si>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</si>
  <si>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</si>
  <si>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</si>
  <si>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</si>
  <si>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</si>
  <si>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</si>
  <si>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</si>
  <si>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</si>
  <si>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</si>
  <si>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</si>
  <si>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</si>
  <si>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</si>
  <si>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</si>
  <si>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</t>
  </si>
  <si>
    <t>0,1</t>
  </si>
  <si>
    <t>0,2</t>
  </si>
  <si>
    <t>0,5</t>
  </si>
  <si>
    <t>0,4</t>
  </si>
  <si>
    <t>0,55</t>
  </si>
  <si>
    <t>0,58</t>
  </si>
  <si>
    <t>0,3</t>
  </si>
  <si>
    <t>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</si>
</sst>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1" applyNumberFormat="1" applyFont="1"/>
    <xf numFmtId="0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68" style="6" bestFit="1" customWidth="1"/>
    <col min="2" max="2" width="17.140625" bestFit="1" customWidth="1"/>
    <col min="3" max="3" width="15.7109375" customWidth="1"/>
    <col min="4" max="4" width="9.85546875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4">
        <v>0</v>
      </c>
      <c r="C2" s="14">
        <v>0</v>
      </c>
      <c r="D2" s="14">
        <v>0</v>
      </c>
      <c r="E2" s="14">
        <v>0</v>
      </c>
      <c r="F2" t="s">
        <v>56</v>
      </c>
    </row>
    <row r="3" spans="1:8" x14ac:dyDescent="0.25">
      <c r="A3" t="s">
        <v>36</v>
      </c>
      <c r="B3" s="14">
        <f>+SUM(4764446,9567936,30302698,4555958,20886138,25663260,23972254)</f>
        <v>119712690</v>
      </c>
      <c r="C3" s="14">
        <f>+SUM(25448429,20886138,4872344,30302698,9567936,25663260)</f>
        <v>116740805</v>
      </c>
      <c r="D3" s="14">
        <v>0</v>
      </c>
      <c r="E3" s="14">
        <v>0</v>
      </c>
      <c r="F3" t="s">
        <v>56</v>
      </c>
    </row>
    <row r="4" spans="1:8" x14ac:dyDescent="0.25">
      <c r="A4" t="s">
        <v>37</v>
      </c>
      <c r="B4" s="14">
        <v>12078828</v>
      </c>
      <c r="C4" s="14">
        <v>12822624</v>
      </c>
      <c r="D4" s="14">
        <v>0</v>
      </c>
      <c r="E4" s="14">
        <v>0</v>
      </c>
      <c r="F4" t="s">
        <v>56</v>
      </c>
    </row>
    <row r="5" spans="1:8" x14ac:dyDescent="0.25">
      <c r="A5" t="s">
        <v>38</v>
      </c>
      <c r="B5" s="14">
        <v>139368648</v>
      </c>
      <c r="C5" s="14">
        <v>217697198</v>
      </c>
      <c r="D5" s="14">
        <v>0</v>
      </c>
      <c r="E5" s="14">
        <v>0</v>
      </c>
      <c r="F5" t="s">
        <v>56</v>
      </c>
    </row>
    <row r="6" spans="1:8" x14ac:dyDescent="0.25">
      <c r="A6" t="s">
        <v>39</v>
      </c>
      <c r="B6" s="14">
        <v>0</v>
      </c>
      <c r="C6" s="14">
        <v>0</v>
      </c>
      <c r="D6" s="14">
        <v>0</v>
      </c>
      <c r="E6" s="14">
        <v>0</v>
      </c>
      <c r="F6" t="s">
        <v>56</v>
      </c>
    </row>
    <row r="7" spans="1:8" x14ac:dyDescent="0.25">
      <c r="A7" t="s">
        <v>40</v>
      </c>
      <c r="B7" s="15">
        <v>119751806</v>
      </c>
      <c r="C7" s="14">
        <f>+SUM(80000000,24000000,199990500,41000000)</f>
        <v>344990500</v>
      </c>
      <c r="D7" s="14">
        <v>0</v>
      </c>
      <c r="E7" s="14">
        <v>0</v>
      </c>
      <c r="F7" t="s">
        <v>56</v>
      </c>
    </row>
    <row r="8" spans="1:8" x14ac:dyDescent="0.25">
      <c r="A8" t="s">
        <v>41</v>
      </c>
      <c r="B8" s="14">
        <v>176962836</v>
      </c>
      <c r="C8" s="14">
        <v>83348011</v>
      </c>
      <c r="D8" s="14">
        <v>0</v>
      </c>
      <c r="E8" s="14">
        <v>0</v>
      </c>
      <c r="F8" t="s">
        <v>56</v>
      </c>
    </row>
    <row r="9" spans="1:8" x14ac:dyDescent="0.25">
      <c r="A9" t="s">
        <v>42</v>
      </c>
      <c r="B9" s="14">
        <v>0</v>
      </c>
      <c r="C9" s="14">
        <v>0</v>
      </c>
      <c r="D9" s="14">
        <v>0</v>
      </c>
      <c r="E9" s="14">
        <v>0</v>
      </c>
      <c r="F9" t="s">
        <v>56</v>
      </c>
    </row>
    <row r="10" spans="1:8" x14ac:dyDescent="0.25">
      <c r="A10" t="s">
        <v>43</v>
      </c>
      <c r="B10" s="14">
        <v>0</v>
      </c>
      <c r="C10" s="14">
        <v>0</v>
      </c>
      <c r="D10" s="14">
        <v>0</v>
      </c>
      <c r="E10" s="14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A24" sqref="A24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4">
        <v>0</v>
      </c>
      <c r="D2" s="14">
        <v>0</v>
      </c>
      <c r="E2" s="14">
        <v>0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4">
        <v>0</v>
      </c>
      <c r="C8" s="14">
        <v>0</v>
      </c>
      <c r="D8" s="14">
        <v>0</v>
      </c>
      <c r="E8" s="14">
        <v>0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4">
        <v>0</v>
      </c>
      <c r="C10" s="14">
        <v>0</v>
      </c>
      <c r="D10" s="14">
        <v>0</v>
      </c>
      <c r="E10" s="14">
        <v>0</v>
      </c>
    </row>
    <row r="11" spans="1:5" x14ac:dyDescent="0.25">
      <c r="A11" t="s">
        <v>53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t="s">
        <v>54</v>
      </c>
      <c r="B12" s="14">
        <v>0</v>
      </c>
      <c r="C12" s="14">
        <v>0</v>
      </c>
      <c r="D12" s="14">
        <v>0</v>
      </c>
      <c r="E12" s="14">
        <v>0</v>
      </c>
    </row>
    <row r="13" spans="1:5" x14ac:dyDescent="0.25">
      <c r="A13" t="s">
        <v>55</v>
      </c>
      <c r="B13" s="14">
        <v>0</v>
      </c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4">
        <f>+SUM(PlantillaTotalUsos!B3,PlantillaTotalUsos!B4,PlantillaTotalUsos!B5,PlantillaTotalUsos!B7,PlantillaTotalUsos!B8)</f>
        <v>567874808</v>
      </c>
      <c r="C14" s="14">
        <f>+SUM(PlantillaTotalUsos!C3,PlantillaTotalUsos!C4,PlantillaTotalUsos!C5,PlantillaTotalUsos!C7,PlantillaTotalUsos!C8)</f>
        <v>775599138</v>
      </c>
      <c r="D14" s="14">
        <v>0</v>
      </c>
      <c r="E14" s="14">
        <v>0</v>
      </c>
    </row>
    <row r="15" spans="1:5" x14ac:dyDescent="0.25">
      <c r="A15" t="s">
        <v>57</v>
      </c>
      <c r="B15" s="14">
        <v>0</v>
      </c>
      <c r="C15" s="14">
        <v>0</v>
      </c>
      <c r="D15" s="14">
        <v>0</v>
      </c>
      <c r="E15" s="14">
        <v>0</v>
      </c>
    </row>
    <row r="16" spans="1:5" x14ac:dyDescent="0.25">
      <c r="A16" t="s">
        <v>58</v>
      </c>
      <c r="B16" s="14">
        <v>0</v>
      </c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4">
        <v>0</v>
      </c>
      <c r="C17" s="14">
        <v>0</v>
      </c>
      <c r="D17" s="14">
        <v>0</v>
      </c>
      <c r="E17" s="14">
        <v>0</v>
      </c>
    </row>
    <row r="18" spans="1:5" x14ac:dyDescent="0.25">
      <c r="A18" t="s">
        <v>60</v>
      </c>
      <c r="B18" s="14">
        <v>0</v>
      </c>
      <c r="C18" s="14">
        <v>0</v>
      </c>
      <c r="D18" s="14">
        <v>0</v>
      </c>
      <c r="E18" s="14">
        <v>0</v>
      </c>
    </row>
    <row r="19" spans="1:5" x14ac:dyDescent="0.25">
      <c r="A19" t="s">
        <v>61</v>
      </c>
      <c r="B19" s="14">
        <v>0</v>
      </c>
      <c r="C19" s="14">
        <v>0</v>
      </c>
      <c r="D19" s="14">
        <v>0</v>
      </c>
      <c r="E19" s="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 t="s">
        <v>93</v>
      </c>
      <c r="D2">
        <v>1</v>
      </c>
      <c r="E2" t="s">
        <v>90</v>
      </c>
      <c r="F2">
        <v>24</v>
      </c>
      <c r="G2">
        <v>1</v>
      </c>
      <c r="H2" t="s">
        <v>90</v>
      </c>
      <c r="I2">
        <v>0</v>
      </c>
      <c r="J2">
        <v>1</v>
      </c>
      <c r="K2" t="s">
        <v>96</v>
      </c>
      <c r="L2">
        <v>22</v>
      </c>
      <c r="M2">
        <v>0</v>
      </c>
      <c r="N2">
        <v>0</v>
      </c>
      <c r="O2">
        <v>0</v>
      </c>
      <c r="P2" t="s">
        <v>89</v>
      </c>
      <c r="Q2">
        <v>0</v>
      </c>
      <c r="R2" s="16" t="s">
        <v>91</v>
      </c>
      <c r="S2" t="s">
        <v>93</v>
      </c>
    </row>
    <row r="3" spans="1:19" x14ac:dyDescent="0.25">
      <c r="A3" t="s">
        <v>85</v>
      </c>
      <c r="B3">
        <v>1</v>
      </c>
      <c r="C3" t="s">
        <v>92</v>
      </c>
      <c r="D3">
        <v>1</v>
      </c>
      <c r="E3" t="s">
        <v>91</v>
      </c>
      <c r="F3">
        <v>24</v>
      </c>
      <c r="G3">
        <v>1</v>
      </c>
      <c r="H3" t="s">
        <v>91</v>
      </c>
      <c r="I3">
        <v>0</v>
      </c>
      <c r="J3">
        <v>1</v>
      </c>
      <c r="K3" t="s">
        <v>96</v>
      </c>
      <c r="L3">
        <v>22</v>
      </c>
      <c r="M3">
        <v>0</v>
      </c>
      <c r="N3">
        <v>0</v>
      </c>
      <c r="O3">
        <v>0</v>
      </c>
      <c r="P3" t="s">
        <v>89</v>
      </c>
      <c r="Q3">
        <v>0</v>
      </c>
      <c r="R3" s="16" t="s">
        <v>91</v>
      </c>
      <c r="S3" t="s">
        <v>92</v>
      </c>
    </row>
    <row r="4" spans="1:19" x14ac:dyDescent="0.25">
      <c r="A4" t="s">
        <v>86</v>
      </c>
      <c r="B4">
        <v>1</v>
      </c>
      <c r="C4" t="s">
        <v>94</v>
      </c>
      <c r="D4">
        <v>1</v>
      </c>
      <c r="E4" t="s">
        <v>96</v>
      </c>
      <c r="F4">
        <v>24</v>
      </c>
      <c r="G4">
        <v>1</v>
      </c>
      <c r="H4" t="s">
        <v>96</v>
      </c>
      <c r="I4">
        <v>0</v>
      </c>
      <c r="J4">
        <v>1</v>
      </c>
      <c r="K4" t="s">
        <v>96</v>
      </c>
      <c r="L4">
        <v>22</v>
      </c>
      <c r="M4">
        <v>0</v>
      </c>
      <c r="N4">
        <v>0</v>
      </c>
      <c r="O4">
        <v>0</v>
      </c>
      <c r="P4" t="s">
        <v>89</v>
      </c>
      <c r="Q4">
        <v>0</v>
      </c>
      <c r="R4" s="16" t="s">
        <v>91</v>
      </c>
      <c r="S4" t="s">
        <v>92</v>
      </c>
    </row>
    <row r="5" spans="1:19" x14ac:dyDescent="0.25">
      <c r="A5" t="s">
        <v>87</v>
      </c>
      <c r="B5">
        <v>1</v>
      </c>
      <c r="C5" t="s">
        <v>95</v>
      </c>
      <c r="D5">
        <v>1</v>
      </c>
      <c r="E5" t="s">
        <v>96</v>
      </c>
      <c r="F5">
        <v>24</v>
      </c>
      <c r="G5">
        <v>1</v>
      </c>
      <c r="H5" t="s">
        <v>96</v>
      </c>
      <c r="I5" s="12" t="s">
        <v>90</v>
      </c>
      <c r="J5">
        <v>1</v>
      </c>
      <c r="K5" t="s">
        <v>93</v>
      </c>
      <c r="L5">
        <v>22</v>
      </c>
      <c r="M5">
        <v>0</v>
      </c>
      <c r="N5" s="12" t="s">
        <v>90</v>
      </c>
      <c r="O5" s="12" t="s">
        <v>97</v>
      </c>
      <c r="P5" t="s">
        <v>89</v>
      </c>
      <c r="Q5">
        <v>0</v>
      </c>
      <c r="R5" s="16" t="s">
        <v>91</v>
      </c>
      <c r="S5" t="s">
        <v>92</v>
      </c>
    </row>
    <row r="6" spans="1:19" x14ac:dyDescent="0.25">
      <c r="A6" t="s">
        <v>88</v>
      </c>
      <c r="B6">
        <v>1</v>
      </c>
      <c r="C6" t="s">
        <v>89</v>
      </c>
      <c r="D6">
        <v>1</v>
      </c>
      <c r="E6" t="s">
        <v>96</v>
      </c>
      <c r="F6">
        <v>24</v>
      </c>
      <c r="G6">
        <v>1</v>
      </c>
      <c r="H6" t="s">
        <v>96</v>
      </c>
      <c r="I6" s="12" t="s">
        <v>90</v>
      </c>
      <c r="J6">
        <v>1</v>
      </c>
      <c r="K6" t="s">
        <v>93</v>
      </c>
      <c r="L6">
        <v>22</v>
      </c>
      <c r="M6">
        <v>0</v>
      </c>
      <c r="N6" s="12" t="s">
        <v>90</v>
      </c>
      <c r="O6" s="12" t="s">
        <v>97</v>
      </c>
      <c r="P6" t="s">
        <v>89</v>
      </c>
      <c r="Q6">
        <v>0</v>
      </c>
      <c r="R6" s="16" t="s">
        <v>91</v>
      </c>
      <c r="S6" t="s">
        <v>92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90" zoomScaleNormal="90" workbookViewId="0">
      <selection activeCell="C21" sqref="C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4.42578125" bestFit="1" customWidth="1"/>
    <col min="5" max="5" width="10" bestFit="1" customWidth="1"/>
  </cols>
  <sheetData>
    <row r="1" spans="1:4" ht="45.4" customHeight="1" x14ac:dyDescent="0.25">
      <c r="A1" s="1" t="s">
        <v>4</v>
      </c>
      <c r="B1" s="1" t="s">
        <v>5</v>
      </c>
      <c r="C1" s="4" t="s">
        <v>6</v>
      </c>
    </row>
    <row r="2" spans="1:4" x14ac:dyDescent="0.25">
      <c r="A2" t="s">
        <v>62</v>
      </c>
      <c r="B2" t="s">
        <v>63</v>
      </c>
      <c r="C2" s="14">
        <v>139368648</v>
      </c>
    </row>
    <row r="3" spans="1:4" x14ac:dyDescent="0.25">
      <c r="A3" t="s">
        <v>64</v>
      </c>
      <c r="B3" t="s">
        <v>65</v>
      </c>
      <c r="C3" s="14">
        <f>+SUM(4764446,9567936,30302698,4555958,20886138,25663260)</f>
        <v>95740436</v>
      </c>
    </row>
    <row r="4" spans="1:4" x14ac:dyDescent="0.25">
      <c r="A4" t="s">
        <v>64</v>
      </c>
      <c r="B4" t="s">
        <v>66</v>
      </c>
      <c r="C4" s="14">
        <v>23972254</v>
      </c>
    </row>
    <row r="5" spans="1:4" x14ac:dyDescent="0.25">
      <c r="A5" t="s">
        <v>64</v>
      </c>
      <c r="B5" t="s">
        <v>67</v>
      </c>
      <c r="C5" s="14">
        <f>+PlantillaTotalUsos!B7</f>
        <v>119751806</v>
      </c>
      <c r="D5" s="11"/>
    </row>
    <row r="6" spans="1:4" x14ac:dyDescent="0.25">
      <c r="A6" t="s">
        <v>64</v>
      </c>
      <c r="B6" t="s">
        <v>68</v>
      </c>
      <c r="C6" s="14">
        <v>0</v>
      </c>
    </row>
    <row r="7" spans="1:4" x14ac:dyDescent="0.25">
      <c r="A7" t="s">
        <v>69</v>
      </c>
      <c r="B7" t="s">
        <v>70</v>
      </c>
      <c r="C7" s="14">
        <v>0</v>
      </c>
    </row>
    <row r="8" spans="1:4" x14ac:dyDescent="0.25">
      <c r="A8" t="s">
        <v>69</v>
      </c>
      <c r="B8" t="s">
        <v>71</v>
      </c>
      <c r="C8" s="14">
        <v>12078828</v>
      </c>
    </row>
    <row r="9" spans="1:4" x14ac:dyDescent="0.25">
      <c r="A9" t="s">
        <v>62</v>
      </c>
      <c r="B9" t="s">
        <v>72</v>
      </c>
      <c r="C9" s="14">
        <v>0</v>
      </c>
    </row>
    <row r="10" spans="1:4" x14ac:dyDescent="0.25">
      <c r="A10" t="s">
        <v>62</v>
      </c>
      <c r="B10" t="s">
        <v>73</v>
      </c>
      <c r="C10" s="14">
        <v>0</v>
      </c>
    </row>
    <row r="11" spans="1:4" x14ac:dyDescent="0.25">
      <c r="A11" t="s">
        <v>64</v>
      </c>
      <c r="B11" t="s">
        <v>74</v>
      </c>
      <c r="C11" s="14">
        <v>0</v>
      </c>
      <c r="D11" s="13"/>
    </row>
    <row r="12" spans="1:4" x14ac:dyDescent="0.25">
      <c r="A12" t="s">
        <v>75</v>
      </c>
      <c r="B12" t="s">
        <v>76</v>
      </c>
      <c r="C12" s="14">
        <v>0</v>
      </c>
    </row>
    <row r="13" spans="1:4" x14ac:dyDescent="0.25">
      <c r="A13" t="s">
        <v>75</v>
      </c>
      <c r="B13" t="s">
        <v>77</v>
      </c>
      <c r="C13" s="14">
        <v>0</v>
      </c>
    </row>
    <row r="14" spans="1:4" x14ac:dyDescent="0.25">
      <c r="A14" t="s">
        <v>75</v>
      </c>
      <c r="B14" t="s">
        <v>78</v>
      </c>
      <c r="C14" s="14">
        <v>0</v>
      </c>
    </row>
    <row r="15" spans="1:4" x14ac:dyDescent="0.25">
      <c r="A15" t="s">
        <v>75</v>
      </c>
      <c r="B15" t="s">
        <v>79</v>
      </c>
      <c r="C15" s="14">
        <v>0</v>
      </c>
    </row>
    <row r="16" spans="1:4" x14ac:dyDescent="0.25">
      <c r="A16" t="s">
        <v>75</v>
      </c>
      <c r="B16" t="s">
        <v>80</v>
      </c>
      <c r="C16" s="14">
        <v>0</v>
      </c>
    </row>
    <row r="17" spans="1:3" x14ac:dyDescent="0.25">
      <c r="A17" t="s">
        <v>75</v>
      </c>
      <c r="B17" t="s">
        <v>81</v>
      </c>
      <c r="C17" s="14">
        <v>12078828</v>
      </c>
    </row>
    <row r="18" spans="1:3" x14ac:dyDescent="0.25">
      <c r="A18" t="s">
        <v>62</v>
      </c>
      <c r="B18" t="s">
        <v>82</v>
      </c>
      <c r="C18" s="14">
        <v>0</v>
      </c>
    </row>
    <row r="19" spans="1:3" x14ac:dyDescent="0.25">
      <c r="A19" t="s">
        <v>69</v>
      </c>
      <c r="B19" t="s">
        <v>83</v>
      </c>
      <c r="C19" s="14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" sqref="F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Luffi</cp:lastModifiedBy>
  <dcterms:created xsi:type="dcterms:W3CDTF">2020-03-24T17:16:45Z</dcterms:created>
  <dcterms:modified xsi:type="dcterms:W3CDTF">2021-09-06T18:47:55Z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