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ervicios publicos 2020-2021\SERVICIOS PUBLICOS 2021\"/>
    </mc:Choice>
  </mc:AlternateContent>
  <xr:revisionPtr revIDLastSave="0" documentId="13_ncr:1_{AFE98C79-BC52-4C6E-8B91-CF8935370322}" xr6:coauthVersionLast="47" xr6:coauthVersionMax="47" xr10:uidLastSave="{00000000-0000-0000-0000-000000000000}"/>
  <bookViews>
    <workbookView xWindow="-120" yWindow="-120" windowWidth="29040" windowHeight="15840" tabRatio="619" xr2:uid="{00000000-000D-0000-FFFF-FFFF00000000}"/>
  </bookViews>
  <sheets>
    <sheet name="PlantillaTotalUsos" sheetId="5" r:id="rId1"/>
    <sheet name="PlantillaFuentes" sheetId="3" r:id="rId2"/>
    <sheet name="PlantillaMetasLineaBaseAPSB" sheetId="9" r:id="rId3"/>
    <sheet name="PlantillaMetasRecursosAPSB" sheetId="4" r:id="rId4"/>
    <sheet name="Catalogos" sheetId="8" r:id="rId5"/>
  </sheets>
  <externalReferences>
    <externalReference r:id="rId6"/>
  </externalReferences>
  <definedNames>
    <definedName name="Acueducto">#REF!</definedName>
    <definedName name="Alcantarillado">#REF!</definedName>
    <definedName name="Año_comienzo_Plan">[1]Supuestos!#REF!</definedName>
    <definedName name="Aseo">#REF!</definedName>
    <definedName name="Compromisos">PlantillaTotalUsos!$A$2:$A$7</definedName>
    <definedName name="Fuente">#REF!</definedName>
    <definedName name="Indicador">#REF!</definedName>
    <definedName name="Otras">#REF!</definedName>
    <definedName name="Prioridad">#REF!</definedName>
    <definedName name="ResponsableEjecucion">#REF!</definedName>
    <definedName name="Servicio">#REF!</definedName>
    <definedName name="Zon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C17" i="3"/>
  <c r="D17" i="3" s="1"/>
  <c r="E17" i="3" s="1"/>
  <c r="C19" i="3"/>
  <c r="D19" i="3" s="1"/>
  <c r="E19" i="3" s="1"/>
  <c r="C18" i="3"/>
  <c r="D18" i="3" s="1"/>
  <c r="E18" i="3" s="1"/>
  <c r="E14" i="3"/>
  <c r="B23" i="3"/>
  <c r="C12" i="3"/>
  <c r="D12" i="3" s="1"/>
  <c r="E12" i="3" s="1"/>
  <c r="C2" i="3"/>
  <c r="D2" i="3" s="1"/>
  <c r="E2" i="3" s="1"/>
  <c r="C7" i="5"/>
  <c r="D7" i="5" s="1"/>
  <c r="E7" i="5" s="1"/>
  <c r="C6" i="5"/>
  <c r="D6" i="5" s="1"/>
  <c r="E6" i="5" s="1"/>
  <c r="C5" i="5"/>
  <c r="D5" i="5" s="1"/>
  <c r="E5" i="5" s="1"/>
  <c r="C4" i="5"/>
  <c r="D4" i="5" s="1"/>
  <c r="E4" i="5" s="1"/>
  <c r="C3" i="5"/>
  <c r="D3" i="5" s="1"/>
  <c r="E3" i="5" s="1"/>
  <c r="C2" i="5"/>
  <c r="D2" i="5" s="1"/>
  <c r="E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 Nicolás Martinez</author>
  </authors>
  <commentList>
    <comment ref="B1" authorId="0" shapeId="0" xr:uid="{00000000-0006-0000-0200-000001000000}">
      <text>
        <r>
          <rPr>
            <b/>
            <sz val="9"/>
            <color indexed="81"/>
            <rFont val="Tahoma"/>
            <charset val="1"/>
          </rPr>
          <t>El valor que debe ingresar en la línea base, corresponde a los resultados arrojados por el Censo DANE 2018.</t>
        </r>
      </text>
    </comment>
    <comment ref="C1" authorId="0" shapeId="0" xr:uid="{00000000-0006-0000-0200-000002000000}">
      <text>
        <r>
          <rPr>
            <b/>
            <sz val="9"/>
            <color indexed="81"/>
            <rFont val="Tahoma"/>
            <charset val="1"/>
          </rPr>
          <t>El valor que debe ingresar en la línea base, corresponde a los resultados arrojados por el Censo DANE 2018.</t>
        </r>
      </text>
    </comment>
    <comment ref="G1" authorId="0" shapeId="0" xr:uid="{00000000-0006-0000-0200-000003000000}">
      <text>
        <r>
          <rPr>
            <b/>
            <sz val="9"/>
            <color indexed="81"/>
            <rFont val="Tahoma"/>
            <charset val="1"/>
          </rPr>
          <t>El valor que debe ingresar en la línea base, corresponde a los resultados arrojados por el Censo DANE 2018.</t>
        </r>
      </text>
    </comment>
    <comment ref="H1" authorId="0" shapeId="0" xr:uid="{00000000-0006-0000-0200-000004000000}">
      <text>
        <r>
          <rPr>
            <b/>
            <sz val="9"/>
            <color indexed="81"/>
            <rFont val="Tahoma"/>
            <charset val="1"/>
          </rPr>
          <t>El valor que debe ingresar en la línea base, corresponde a los resultados arrojados por el Censo DANE 2018.</t>
        </r>
      </text>
    </comment>
    <comment ref="J1" authorId="0" shapeId="0" xr:uid="{00000000-0006-0000-0200-000005000000}">
      <text>
        <r>
          <rPr>
            <b/>
            <sz val="9"/>
            <color indexed="81"/>
            <rFont val="Tahoma"/>
            <charset val="1"/>
          </rPr>
          <t>El valor que debe ingresar en la línea base, corresponde a la información cargada en el SUI para la vigencia 2018 del REC.</t>
        </r>
      </text>
    </comment>
    <comment ref="K1" authorId="0" shapeId="0" xr:uid="{00000000-0006-0000-0200-000006000000}">
      <text>
        <r>
          <rPr>
            <b/>
            <sz val="9"/>
            <color indexed="81"/>
            <rFont val="Tahoma"/>
            <charset val="1"/>
          </rPr>
          <t>El valor que debe ingresar en la línea base, corresponde a la información cargada en el SUI para la vigencia 2018 del REC.</t>
        </r>
      </text>
    </comment>
  </commentList>
</comments>
</file>

<file path=xl/sharedStrings.xml><?xml version="1.0" encoding="utf-8"?>
<sst xmlns="http://schemas.openxmlformats.org/spreadsheetml/2006/main" count="167" uniqueCount="89">
  <si>
    <t>AÑO 1</t>
  </si>
  <si>
    <t>AÑO 2</t>
  </si>
  <si>
    <t>AÑO 3</t>
  </si>
  <si>
    <t>AÑO 4</t>
  </si>
  <si>
    <t>SECTOR</t>
  </si>
  <si>
    <t>INDICADOR</t>
  </si>
  <si>
    <t>RECURSOS A INVERTIR</t>
  </si>
  <si>
    <t>IDSGP_COMPROMISOS_USOS</t>
  </si>
  <si>
    <t>IDSINAS_FUENTES_FINANCIACION</t>
  </si>
  <si>
    <t>IDSINAS_INDICADOR</t>
  </si>
  <si>
    <t>FUENTE DE FINANCIACION 1</t>
  </si>
  <si>
    <t>FUENTE DE FINANCIACION 2</t>
  </si>
  <si>
    <t>FUENTE DE FINANCIACION 3</t>
  </si>
  <si>
    <t>COBERTURA ACUEDUCTO URBANA (%)</t>
  </si>
  <si>
    <t>COBERTURA ACUEDUCTO RURAL (%)</t>
  </si>
  <si>
    <t>CONTINUIDAD URBANA (Horas/dia)</t>
  </si>
  <si>
    <t>COBERTURA ALCANTARILLADO URBANA (%)</t>
  </si>
  <si>
    <t>COBERTURA ALCANTARILLADO RURAL (%)</t>
  </si>
  <si>
    <t>TRATAMIENTO DE AGUAS RESIDUALES URBANA (%)</t>
  </si>
  <si>
    <t>COBERTURA ASEO URBANA (%)</t>
  </si>
  <si>
    <t>COBERTURA ASEO RURAL (%)</t>
  </si>
  <si>
    <t>CALIDAD DEL AGUA URBANA - IRCA (%)</t>
  </si>
  <si>
    <t>CALIDAD DEL AGUA RURAL - IRCA (%)</t>
  </si>
  <si>
    <t>LINEA BASE / PERIODO DE GOBIERNO</t>
  </si>
  <si>
    <t>IDSINAS_LINEA_BASE_PERIODO_GOBIERNO_SGP</t>
  </si>
  <si>
    <t>MICROMEDICION URBANA (%)</t>
  </si>
  <si>
    <t>APROVECHAMIENTO DE RESIDUOS SOLIDOS URBANOS (%)</t>
  </si>
  <si>
    <t>PORCENTAJE EJECUCION PROYECTOS PGIRS (%)</t>
  </si>
  <si>
    <t>PORCENTAJE EJECUCION POIR (%)</t>
  </si>
  <si>
    <t>PORCENTAJE EJECUCION PSMV (%)</t>
  </si>
  <si>
    <t>PORCENTAJE EJECUCION PMGR (%)</t>
  </si>
  <si>
    <t>TONELADAS URBANAS DISPUESTAS SITIO DISPOSICION FINAL</t>
  </si>
  <si>
    <t>INDICE PERDIDAS POR SUSCRIPTOR ZONA URBANA (m3)</t>
  </si>
  <si>
    <t>PROYECCION COMPROMISOS Y USOS</t>
  </si>
  <si>
    <t>FUENTES DE FINANCIACION PARA INVERSION</t>
  </si>
  <si>
    <t>SERVICIO A LA DEUDA</t>
  </si>
  <si>
    <t>PAGO DE SUBSIDIOS A PRESTADORES DE ACUEDUCTO</t>
  </si>
  <si>
    <t>PAGO DE SUBSIDIOS A PRESTADORES DE ALCANTARILLADO</t>
  </si>
  <si>
    <t>PAGO DE SUBSIDIOS A PRESTADORES DE ASEO</t>
  </si>
  <si>
    <t>COMPROMISOS CON EL PDA PARA INVERSION</t>
  </si>
  <si>
    <t>COMPROMISOS PARA INVERSIÓN CON PRESTADORES DE ACUEDUCTO</t>
  </si>
  <si>
    <t>COMPROMISOS PARA INVERSIÓN CON PRESTADORES DE ALCANTARILLADO</t>
  </si>
  <si>
    <t>COMPROMISOS PARA INVERSIÓN CON PRESTADORES DE ASEO</t>
  </si>
  <si>
    <t>COMPROMISOS CON OTRO ESQUEMA DE INVERSIÓN DIFERENTE AL PDA</t>
  </si>
  <si>
    <t>1% DE LOS INGRESOS CORRIENTES (PROTECCIÓN DE CUENCAS)</t>
  </si>
  <si>
    <t>COOPERACIÓN INTERNACIONAL</t>
  </si>
  <si>
    <t>CRÉDITO BANCA MULTILATERAL</t>
  </si>
  <si>
    <t>CRÉDITO PÚBLICO</t>
  </si>
  <si>
    <t>OBRAS POR IMPUESTO</t>
  </si>
  <si>
    <t>PGN</t>
  </si>
  <si>
    <t>PROYECTOS CON EL PDA (PLANES DEPARTAMENTALES PARA EL MANEJO EMPRESARIAL DE LOS SERVICIOS DE AGUA Y SANEAMIENTO)</t>
  </si>
  <si>
    <t>PROYECTOS DE INVERSIÓN CON EL DEPARTAMENTO</t>
  </si>
  <si>
    <t>RECURSOS DEL PROGRAMA DE DESARROLLO CON ENFOQUE TERRITORIAL (PDET)</t>
  </si>
  <si>
    <t>RECURSOS OCAD PAZ</t>
  </si>
  <si>
    <t>RECURSOS PROPIOS</t>
  </si>
  <si>
    <t>REGALÍAS DIRECTAS</t>
  </si>
  <si>
    <t>SGP DE AGUA POTABLE Y SANEAMIENTO BÁSICO</t>
  </si>
  <si>
    <t>SGP PROPÓSITO GENERAL DE LIBRE INVERSIÓN</t>
  </si>
  <si>
    <t>TASA COMPENSADA</t>
  </si>
  <si>
    <t>VALOR DE INVERSIÓN VIA TARIFAS ESTABLECIDO POR EL PRESTADOR PARA ACUEDUCTO</t>
  </si>
  <si>
    <t>VALOR DE INVERSIÓN VIA TARIFAS ESTABLECIDO POR EL PRESTADOR PARA ALCANTARILLADO</t>
  </si>
  <si>
    <t>VALOR DE INVERSIÓN VIA TARIFAS ESTABLECIDO POR EL PRESTADOR PARA ASEO</t>
  </si>
  <si>
    <t>ASEO</t>
  </si>
  <si>
    <t>APROVECHAMIENTO DE RESIDUOS SÓLIDOS URBANOS</t>
  </si>
  <si>
    <t>ACUEDUCTO</t>
  </si>
  <si>
    <t>CALIDAD DEL AGUA RURAL</t>
  </si>
  <si>
    <t>CALIDAD DEL AGUA URBANA</t>
  </si>
  <si>
    <t>COBERTURA ACUEDUCTO RURAL</t>
  </si>
  <si>
    <t>COBERTURA ACUEDUCTO URBANA</t>
  </si>
  <si>
    <t>ALCANTARILLADO</t>
  </si>
  <si>
    <t>COBERTURA ALCANTARILLADO RURAL</t>
  </si>
  <si>
    <t>COBERTURA ALCANTARILLADO URBANA</t>
  </si>
  <si>
    <t>COBERTURA ASEO RURAL</t>
  </si>
  <si>
    <t>COBERTURA ASEO URBANA</t>
  </si>
  <si>
    <t>CONTINUIDAD URBANA</t>
  </si>
  <si>
    <t>ASEGURAMIENTO</t>
  </si>
  <si>
    <t>ÍNDICE DE PÉRDIDAS POR SUSCRIPTOR FACTURADO EN LA ZONA URBANA</t>
  </si>
  <si>
    <t>MICROMEDICIÓN URBANA</t>
  </si>
  <si>
    <t>PORCENTAJE EJECUCIÓN PMGR</t>
  </si>
  <si>
    <t>PORCENTAJE EJECUCIÓN POIR</t>
  </si>
  <si>
    <t>PORCENTAJE EJECUCIÓN PROYECTOS PGIRS</t>
  </si>
  <si>
    <t>PORCENTAJE EJECUCIÓN PSMV</t>
  </si>
  <si>
    <t>TONELADAS URBANAS DISPUESTAS SITIO DE DISPOSICIÓN FINAL ADECUADO</t>
  </si>
  <si>
    <t>TRATAMIENTO DE AGUAS RESIDUALES URBANA</t>
  </si>
  <si>
    <t>LINEA BASE</t>
  </si>
  <si>
    <t>META AÑO 1</t>
  </si>
  <si>
    <t>META AÑO 2</t>
  </si>
  <si>
    <t>META AÑO 3</t>
  </si>
  <si>
    <t>META AÑO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</si>
</sst>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2]\ * #,##0.00_ ;_ [$€-2]\ * \-#,##0.00_ ;_ [$€-2]\ * &quot;-&quot;??_ "/>
    <numFmt numFmtId="165" formatCode="_-* #,##0_-;\-* #,##0_-;_-* &quot;-&quot;??_-;_-@_-"/>
  </numFmts>
  <fonts count="7" x14ac:knownFonts="1">
    <font>
      <sz val="11"/>
      <color theme="1"/>
      <name val="Calibri"/>
      <family val="2"/>
      <scheme val="minor"/>
    </font>
    <font>
      <b/>
      <sz val="11"/>
      <name val="Calibri"/>
      <family val="2"/>
      <scheme val="minor"/>
    </font>
    <font>
      <b/>
      <sz val="9"/>
      <color indexed="81"/>
      <name val="Tahoma"/>
      <charset val="1"/>
    </font>
    <font>
      <sz val="11"/>
      <color theme="1"/>
      <name val="Calibri"/>
      <family val="2"/>
      <scheme val="minor"/>
    </font>
    <font>
      <sz val="11"/>
      <color indexed="8"/>
      <name val="Calibri"/>
      <family val="2"/>
    </font>
    <font>
      <sz val="10"/>
      <name val="Arial"/>
      <family val="2"/>
    </font>
    <font>
      <sz val="11"/>
      <color theme="1"/>
      <name val="Arial"/>
      <family val="2"/>
    </font>
  </fonts>
  <fills count="12">
    <fill>
      <patternFill patternType="none"/>
    </fill>
    <fill>
      <patternFill patternType="gray125"/>
    </fill>
    <fill>
      <patternFill patternType="solid">
        <fgColor rgb="FF92CDDC"/>
        <bgColor indexed="64"/>
      </patternFill>
    </fill>
    <fill>
      <patternFill patternType="solid">
        <fgColor rgb="FF95B3D7"/>
        <bgColor indexed="64"/>
      </patternFill>
    </fill>
    <fill>
      <patternFill patternType="solid">
        <fgColor rgb="FFDA8C94"/>
        <bgColor indexed="64"/>
      </patternFill>
    </fill>
    <fill>
      <patternFill patternType="solid">
        <fgColor rgb="FFC4D79B"/>
        <bgColor indexed="64"/>
      </patternFill>
    </fill>
    <fill>
      <patternFill patternType="solid">
        <fgColor theme="0" tint="-0.14996795556505021"/>
        <bgColor indexed="64"/>
      </patternFill>
    </fill>
    <fill>
      <patternFill patternType="solid">
        <fgColor theme="8" tint="0.39994506668294322"/>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5" tint="0.3999450666829432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3" fillId="0" borderId="0" applyFont="0" applyFill="0" applyBorder="0" applyAlignment="0" applyProtection="0"/>
    <xf numFmtId="43" fontId="4" fillId="0" borderId="0" applyFont="0" applyFill="0" applyBorder="0" applyAlignment="0" applyProtection="0"/>
    <xf numFmtId="164"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2">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0" borderId="0" xfId="0" applyAlignment="1">
      <alignment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43" fontId="0" fillId="0" borderId="0" xfId="0" applyNumberFormat="1"/>
    <xf numFmtId="43" fontId="0" fillId="0" borderId="0" xfId="1" applyFont="1"/>
    <xf numFmtId="0" fontId="0" fillId="0" borderId="0" xfId="0" applyAlignment="1">
      <alignment horizontal="right" wrapText="1"/>
    </xf>
    <xf numFmtId="0" fontId="0" fillId="0" borderId="0" xfId="1" applyNumberFormat="1" applyFont="1"/>
    <xf numFmtId="165" fontId="0" fillId="0" borderId="0" xfId="1" applyNumberFormat="1" applyFont="1"/>
    <xf numFmtId="165" fontId="0" fillId="0" borderId="0" xfId="0" applyNumberFormat="1"/>
    <xf numFmtId="0" fontId="1" fillId="3" borderId="2" xfId="0" applyFont="1" applyFill="1" applyBorder="1" applyAlignment="1">
      <alignment horizontal="center" vertical="center" wrapText="1"/>
    </xf>
    <xf numFmtId="165" fontId="6" fillId="11" borderId="2" xfId="1" applyNumberFormat="1" applyFont="1" applyFill="1" applyBorder="1" applyAlignment="1" applyProtection="1">
      <alignment vertical="center"/>
      <protection locked="0"/>
    </xf>
    <xf numFmtId="165" fontId="6" fillId="11" borderId="1" xfId="1" applyNumberFormat="1" applyFont="1" applyFill="1" applyBorder="1" applyAlignment="1" applyProtection="1">
      <alignment vertical="center"/>
      <protection locked="0"/>
    </xf>
    <xf numFmtId="0" fontId="0" fillId="0" borderId="0" xfId="0" applyNumberFormat="1"/>
    <xf numFmtId="165" fontId="6" fillId="0" borderId="1" xfId="1" applyNumberFormat="1" applyFont="1" applyBorder="1"/>
  </cellXfs>
  <cellStyles count="6">
    <cellStyle name="Euro" xfId="3" xr:uid="{4F53D6B9-79F5-46AB-8BAC-74D6E91D96C5}"/>
    <cellStyle name="Millares" xfId="1" builtinId="3"/>
    <cellStyle name="Millares 2" xfId="4" xr:uid="{CA756B94-F372-4632-94ED-9826DAB16CB8}"/>
    <cellStyle name="Millares 3" xfId="5" xr:uid="{6A374966-B098-4CD1-8100-31F3E47EB52B}"/>
    <cellStyle name="Millares 4" xfId="2" xr:uid="{703DCEE7-817B-4DDC-A2A6-3A590178191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48</xdr:row>
      <xdr:rowOff>19050</xdr:rowOff>
    </xdr:to>
    <xdr:sp macro="" textlink="">
      <xdr:nvSpPr>
        <xdr:cNvPr id="3079" name="202" hidden="1">
          <a:extLst>
            <a:ext uri="{FF2B5EF4-FFF2-40B4-BE49-F238E27FC236}">
              <a16:creationId xmlns:a16="http://schemas.microsoft.com/office/drawing/2014/main" id="{E8E6038D-F86F-48C2-99A2-D722DFFD1D5D}"/>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HermesDar&#237;o/Downloads/Modelo%20Plan%20Rector%202604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Inversiones Acueducto Urbano "/>
      <sheetName val="Inversiones Acueducto Rural"/>
      <sheetName val="Inversiones Alcantarillado Urb"/>
      <sheetName val="InversionesAlcantarillado Rural"/>
      <sheetName val="Inversiones Aseo Urbano"/>
      <sheetName val="Inversiones Aseo Rural"/>
      <sheetName val="Otras Inversiones"/>
      <sheetName val="Fuentes"/>
      <sheetName val="FLUJO FINANCIERO "/>
      <sheetName val="Indicadores"/>
      <sheetName val="CÓDIGO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tabSelected="1" zoomScale="90" zoomScaleNormal="90" workbookViewId="0">
      <selection activeCell="F17" sqref="F17"/>
    </sheetView>
  </sheetViews>
  <sheetFormatPr baseColWidth="10" defaultColWidth="9.28515625" defaultRowHeight="15" x14ac:dyDescent="0.25"/>
  <cols>
    <col min="1" max="1" width="64.5703125" style="6" customWidth="1"/>
    <col min="2" max="2" width="17.5703125" customWidth="1"/>
    <col min="3" max="3" width="16.7109375" customWidth="1"/>
    <col min="4" max="4" width="15.7109375" customWidth="1"/>
    <col min="5" max="5" width="18.7109375" customWidth="1"/>
    <col min="6" max="6" width="41.5703125" customWidth="1"/>
    <col min="7" max="7" width="29.7109375" customWidth="1"/>
    <col min="8" max="8" width="28.85546875" customWidth="1"/>
  </cols>
  <sheetData>
    <row r="1" spans="1:8" ht="35.65" customHeight="1" x14ac:dyDescent="0.25">
      <c r="A1" s="1" t="s">
        <v>33</v>
      </c>
      <c r="B1" s="17" t="s">
        <v>0</v>
      </c>
      <c r="C1" s="2" t="s">
        <v>1</v>
      </c>
      <c r="D1" s="2" t="s">
        <v>2</v>
      </c>
      <c r="E1" s="2" t="s">
        <v>3</v>
      </c>
      <c r="F1" s="3" t="s">
        <v>10</v>
      </c>
      <c r="G1" s="3" t="s">
        <v>11</v>
      </c>
      <c r="H1" s="3" t="s">
        <v>12</v>
      </c>
    </row>
    <row r="2" spans="1:8" x14ac:dyDescent="0.25">
      <c r="A2" t="s">
        <v>36</v>
      </c>
      <c r="B2" s="18">
        <v>85643267</v>
      </c>
      <c r="C2" s="16">
        <f>B2+C12</f>
        <v>85643267</v>
      </c>
      <c r="D2" s="16">
        <f>C2*3%+C2</f>
        <v>88212565.010000005</v>
      </c>
      <c r="E2" s="15">
        <f>D2*3%+D2</f>
        <v>90858941.960299999</v>
      </c>
      <c r="F2" t="s">
        <v>56</v>
      </c>
    </row>
    <row r="3" spans="1:8" x14ac:dyDescent="0.25">
      <c r="A3" t="s">
        <v>37</v>
      </c>
      <c r="B3" s="19">
        <v>34747495</v>
      </c>
      <c r="C3" s="15">
        <f>B3*3%+B3</f>
        <v>35789919.850000001</v>
      </c>
      <c r="D3" s="15">
        <f t="shared" ref="D3:E3" si="0">C3*3%+C3</f>
        <v>36863617.445500001</v>
      </c>
      <c r="E3" s="15">
        <f t="shared" si="0"/>
        <v>37969525.968865</v>
      </c>
      <c r="F3" t="s">
        <v>56</v>
      </c>
    </row>
    <row r="4" spans="1:8" x14ac:dyDescent="0.25">
      <c r="A4" t="s">
        <v>38</v>
      </c>
      <c r="B4" s="19">
        <v>135344100</v>
      </c>
      <c r="C4" s="15">
        <f t="shared" ref="C4:E4" si="1">B4*3%+B4</f>
        <v>139404423</v>
      </c>
      <c r="D4" s="15">
        <f t="shared" si="1"/>
        <v>143586555.69</v>
      </c>
      <c r="E4" s="15">
        <f t="shared" si="1"/>
        <v>147894152.36070001</v>
      </c>
      <c r="F4" t="s">
        <v>56</v>
      </c>
    </row>
    <row r="5" spans="1:8" x14ac:dyDescent="0.25">
      <c r="A5" t="s">
        <v>40</v>
      </c>
      <c r="B5" s="21">
        <v>121577217</v>
      </c>
      <c r="C5" s="15">
        <f t="shared" ref="C5:E5" si="2">B5*3%+B5</f>
        <v>125224533.51000001</v>
      </c>
      <c r="D5" s="15">
        <f t="shared" si="2"/>
        <v>128981269.51530001</v>
      </c>
      <c r="E5" s="15">
        <f t="shared" si="2"/>
        <v>132850707.600759</v>
      </c>
      <c r="F5" t="s">
        <v>56</v>
      </c>
      <c r="G5" t="s">
        <v>54</v>
      </c>
    </row>
    <row r="6" spans="1:8" x14ac:dyDescent="0.25">
      <c r="A6" t="s">
        <v>41</v>
      </c>
      <c r="B6" s="21">
        <v>39457025</v>
      </c>
      <c r="C6" s="15">
        <f t="shared" ref="C6:E6" si="3">B6*3%+B6</f>
        <v>40640735.75</v>
      </c>
      <c r="D6" s="15">
        <f t="shared" si="3"/>
        <v>41859957.822499998</v>
      </c>
      <c r="E6" s="15">
        <f t="shared" si="3"/>
        <v>43115756.557174996</v>
      </c>
      <c r="F6" t="s">
        <v>56</v>
      </c>
      <c r="G6" t="s">
        <v>54</v>
      </c>
    </row>
    <row r="7" spans="1:8" x14ac:dyDescent="0.25">
      <c r="A7" t="s">
        <v>42</v>
      </c>
      <c r="B7" s="21">
        <v>278055820</v>
      </c>
      <c r="C7" s="15">
        <f t="shared" ref="C7:E7" si="4">B7*3%+B7</f>
        <v>286397494.60000002</v>
      </c>
      <c r="D7" s="15">
        <f t="shared" si="4"/>
        <v>294989419.43800002</v>
      </c>
      <c r="E7" s="15">
        <f t="shared" si="4"/>
        <v>303839102.02114004</v>
      </c>
      <c r="F7" t="s">
        <v>56</v>
      </c>
      <c r="G7" t="s">
        <v>54</v>
      </c>
    </row>
    <row r="8" spans="1:8" x14ac:dyDescent="0.25">
      <c r="B8" s="11"/>
    </row>
    <row r="10" spans="1:8" x14ac:dyDescent="0.25">
      <c r="A10" s="13"/>
      <c r="B10" s="11"/>
    </row>
    <row r="12" spans="1:8" x14ac:dyDescent="0.25">
      <c r="C12" s="11"/>
    </row>
    <row r="15" spans="1:8" x14ac:dyDescent="0.25">
      <c r="E15" s="16"/>
    </row>
    <row r="16" spans="1:8" x14ac:dyDescent="0.25">
      <c r="E16" s="16"/>
    </row>
    <row r="17" spans="2:5" x14ac:dyDescent="0.25">
      <c r="E17" s="16"/>
    </row>
    <row r="19" spans="2:5" x14ac:dyDescent="0.25">
      <c r="B19" s="12"/>
    </row>
  </sheetData>
  <dataValidations count="1">
    <dataValidation type="decimal" allowBlank="1" showInputMessage="1" showErrorMessage="1" errorTitle="Entrada no válida" error="Por favor escriba un número" promptTitle="Escriba un número en esta casilla" prompt=" Registre EN PESOS vr pagado con cargo al ppto de la vig por la que rinde información con recursos del SGP que haya pagado directamente la entidad territorial, si el proyecto se ejecuta en varias vig." sqref="B2:B4" xr:uid="{03DA75CA-9D11-42B3-9C04-3A5FE2385CA8}">
      <formula1>-9223372036854770000</formula1>
      <formula2>9223372036854770000</formula2>
    </dataValidation>
  </dataValidations>
  <pageMargins left="0.7" right="0.7" top="0.75" bottom="0.75" header="0.3" footer="0.3"/>
  <pageSetup orientation="portrait" horizontalDpi="360" verticalDpi="360" r:id="rId1"/>
  <extLst>
    <ext xmlns:x14="http://schemas.microsoft.com/office/spreadsheetml/2009/9/main" uri="{CCE6A557-97BC-4b89-ADB6-D9C93CAAB3DF}">
      <x14:dataValidations xmlns:xm="http://schemas.microsoft.com/office/excel/2006/main" count="1">
        <x14:dataValidation type="list" allowBlank="1" xr:uid="{00000000-0002-0000-0000-000000000000}">
          <x14:formula1>
            <xm:f>Catalogos!$D$2:$D$19</xm:f>
          </x14:formula1>
          <xm:sqref>F2:H7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
  <sheetViews>
    <sheetView zoomScale="90" zoomScaleNormal="90" workbookViewId="0">
      <selection activeCell="A28" sqref="A28"/>
    </sheetView>
  </sheetViews>
  <sheetFormatPr baseColWidth="10" defaultColWidth="9.28515625" defaultRowHeight="15" x14ac:dyDescent="0.25"/>
  <cols>
    <col min="1" max="1" width="112.28515625" style="6" customWidth="1"/>
    <col min="2" max="2" width="18" customWidth="1"/>
    <col min="3" max="3" width="16.5703125" customWidth="1"/>
    <col min="4" max="4" width="16.28515625" customWidth="1"/>
    <col min="5" max="5" width="15.7109375" customWidth="1"/>
  </cols>
  <sheetData>
    <row r="1" spans="1:5" ht="42.4" customHeight="1" x14ac:dyDescent="0.25">
      <c r="A1" s="1" t="s">
        <v>34</v>
      </c>
      <c r="B1" s="2" t="s">
        <v>0</v>
      </c>
      <c r="C1" s="2" t="s">
        <v>1</v>
      </c>
      <c r="D1" s="2" t="s">
        <v>2</v>
      </c>
      <c r="E1" s="2" t="s">
        <v>3</v>
      </c>
    </row>
    <row r="2" spans="1:5" x14ac:dyDescent="0.25">
      <c r="A2" t="s">
        <v>44</v>
      </c>
      <c r="B2" s="15">
        <v>16480000</v>
      </c>
      <c r="C2" s="16">
        <f>B2*3%+B2</f>
        <v>16974400</v>
      </c>
      <c r="D2" s="15">
        <f t="shared" ref="D2:E2" si="0">C2*3%+C2</f>
        <v>17483632</v>
      </c>
      <c r="E2" s="15">
        <f t="shared" si="0"/>
        <v>18008140.960000001</v>
      </c>
    </row>
    <row r="3" spans="1:5" x14ac:dyDescent="0.25">
      <c r="A3" t="s">
        <v>45</v>
      </c>
      <c r="B3" s="14">
        <v>0</v>
      </c>
      <c r="C3" s="20">
        <v>0</v>
      </c>
      <c r="D3" s="20">
        <v>0</v>
      </c>
      <c r="E3" s="20">
        <v>0</v>
      </c>
    </row>
    <row r="4" spans="1:5" x14ac:dyDescent="0.25">
      <c r="A4" t="s">
        <v>46</v>
      </c>
      <c r="B4" s="20">
        <v>0</v>
      </c>
      <c r="C4" s="20">
        <v>0</v>
      </c>
      <c r="D4" s="20">
        <v>0</v>
      </c>
      <c r="E4" s="20">
        <v>0</v>
      </c>
    </row>
    <row r="5" spans="1:5" x14ac:dyDescent="0.25">
      <c r="A5" t="s">
        <v>47</v>
      </c>
      <c r="B5" s="20">
        <v>0</v>
      </c>
      <c r="C5" s="20">
        <v>0</v>
      </c>
      <c r="D5" s="20">
        <v>0</v>
      </c>
      <c r="E5" s="20">
        <v>0</v>
      </c>
    </row>
    <row r="6" spans="1:5" x14ac:dyDescent="0.25">
      <c r="A6" t="s">
        <v>48</v>
      </c>
      <c r="B6" s="20">
        <v>0</v>
      </c>
      <c r="C6" s="20">
        <v>0</v>
      </c>
      <c r="D6" s="20">
        <v>0</v>
      </c>
      <c r="E6" s="20">
        <v>0</v>
      </c>
    </row>
    <row r="7" spans="1:5" x14ac:dyDescent="0.25">
      <c r="A7" t="s">
        <v>49</v>
      </c>
      <c r="B7" s="20">
        <v>0</v>
      </c>
      <c r="C7" s="20">
        <v>0</v>
      </c>
      <c r="D7" s="20">
        <v>0</v>
      </c>
      <c r="E7" s="20">
        <v>0</v>
      </c>
    </row>
    <row r="8" spans="1:5" x14ac:dyDescent="0.25">
      <c r="A8" t="s">
        <v>50</v>
      </c>
      <c r="B8" s="20">
        <v>0</v>
      </c>
      <c r="C8" s="20">
        <v>0</v>
      </c>
      <c r="D8" s="20">
        <v>0</v>
      </c>
      <c r="E8" s="20">
        <v>0</v>
      </c>
    </row>
    <row r="9" spans="1:5" x14ac:dyDescent="0.25">
      <c r="A9" t="s">
        <v>51</v>
      </c>
      <c r="B9" s="20">
        <v>0</v>
      </c>
      <c r="C9" s="20">
        <v>0</v>
      </c>
      <c r="D9" s="20">
        <v>0</v>
      </c>
      <c r="E9" s="20">
        <v>0</v>
      </c>
    </row>
    <row r="10" spans="1:5" x14ac:dyDescent="0.25">
      <c r="A10" t="s">
        <v>52</v>
      </c>
      <c r="B10" s="20">
        <v>0</v>
      </c>
      <c r="C10" s="20">
        <v>0</v>
      </c>
      <c r="D10" s="20">
        <v>0</v>
      </c>
      <c r="E10" s="20">
        <v>0</v>
      </c>
    </row>
    <row r="11" spans="1:5" x14ac:dyDescent="0.25">
      <c r="A11" t="s">
        <v>53</v>
      </c>
      <c r="B11" s="20">
        <v>0</v>
      </c>
      <c r="C11" s="20">
        <v>0</v>
      </c>
      <c r="D11" s="20">
        <v>0</v>
      </c>
      <c r="E11" s="20">
        <v>0</v>
      </c>
    </row>
    <row r="12" spans="1:5" x14ac:dyDescent="0.25">
      <c r="A12" t="s">
        <v>54</v>
      </c>
      <c r="B12" s="15">
        <v>36368238</v>
      </c>
      <c r="C12" s="15">
        <f t="shared" ref="C12:E12" si="1">B12*3%+B12</f>
        <v>37459285.140000001</v>
      </c>
      <c r="D12" s="15">
        <f t="shared" si="1"/>
        <v>38583063.694200002</v>
      </c>
      <c r="E12" s="15">
        <f t="shared" si="1"/>
        <v>39740555.605025999</v>
      </c>
    </row>
    <row r="13" spans="1:5" x14ac:dyDescent="0.25">
      <c r="A13" t="s">
        <v>55</v>
      </c>
      <c r="B13" s="20">
        <v>0</v>
      </c>
      <c r="C13" s="20">
        <v>0</v>
      </c>
      <c r="D13" s="20">
        <v>0</v>
      </c>
      <c r="E13" s="20">
        <v>0</v>
      </c>
    </row>
    <row r="14" spans="1:5" x14ac:dyDescent="0.25">
      <c r="A14" t="s">
        <v>56</v>
      </c>
      <c r="B14" s="15">
        <v>457594630</v>
      </c>
      <c r="C14" s="15">
        <v>599232061</v>
      </c>
      <c r="D14" s="15">
        <f>C14*2%+C14</f>
        <v>611216702.22000003</v>
      </c>
      <c r="E14" s="15">
        <f>D14*2%+D14</f>
        <v>623441036.26440001</v>
      </c>
    </row>
    <row r="15" spans="1:5" x14ac:dyDescent="0.25">
      <c r="A15" t="s">
        <v>57</v>
      </c>
      <c r="B15" s="20">
        <v>0</v>
      </c>
      <c r="C15" s="20">
        <v>0</v>
      </c>
      <c r="D15" s="20">
        <v>0</v>
      </c>
      <c r="E15" s="20">
        <v>0</v>
      </c>
    </row>
    <row r="16" spans="1:5" x14ac:dyDescent="0.25">
      <c r="A16" t="s">
        <v>58</v>
      </c>
      <c r="B16" s="14">
        <v>0</v>
      </c>
      <c r="C16" s="14">
        <v>0</v>
      </c>
      <c r="D16" s="14">
        <v>0</v>
      </c>
      <c r="E16" s="14">
        <v>0</v>
      </c>
    </row>
    <row r="17" spans="1:5" x14ac:dyDescent="0.25">
      <c r="A17" t="s">
        <v>59</v>
      </c>
      <c r="B17" s="15">
        <v>70762173</v>
      </c>
      <c r="C17" s="15">
        <f>B17*3%+B17</f>
        <v>72885038.189999998</v>
      </c>
      <c r="D17" s="15">
        <f t="shared" ref="D17:E17" si="2">C17*3%+C17</f>
        <v>75071589.33569999</v>
      </c>
      <c r="E17" s="15">
        <f t="shared" si="2"/>
        <v>77323737.015770987</v>
      </c>
    </row>
    <row r="18" spans="1:5" x14ac:dyDescent="0.25">
      <c r="A18" t="s">
        <v>60</v>
      </c>
      <c r="B18" s="15">
        <v>27894287</v>
      </c>
      <c r="C18" s="15">
        <f t="shared" ref="C18:E18" si="3">B18*3%+B18</f>
        <v>28731115.609999999</v>
      </c>
      <c r="D18" s="15">
        <f t="shared" si="3"/>
        <v>29593049.078299999</v>
      </c>
      <c r="E18" s="15">
        <f t="shared" si="3"/>
        <v>30480840.550648998</v>
      </c>
    </row>
    <row r="19" spans="1:5" x14ac:dyDescent="0.25">
      <c r="A19" t="s">
        <v>61</v>
      </c>
      <c r="B19" s="15">
        <v>114805148</v>
      </c>
      <c r="C19" s="15">
        <f t="shared" ref="C19:E19" si="4">B19*3%+B19</f>
        <v>118249302.44</v>
      </c>
      <c r="D19" s="15">
        <f t="shared" si="4"/>
        <v>121796781.5132</v>
      </c>
      <c r="E19" s="15">
        <f t="shared" si="4"/>
        <v>125450684.95859601</v>
      </c>
    </row>
    <row r="21" spans="1:5" x14ac:dyDescent="0.25">
      <c r="B21" s="12"/>
      <c r="C21" s="11"/>
    </row>
    <row r="23" spans="1:5" x14ac:dyDescent="0.25">
      <c r="B23" s="11">
        <f>B21*3%</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zoomScale="90" zoomScaleNormal="90" workbookViewId="0">
      <selection activeCell="D41" sqref="D41"/>
    </sheetView>
  </sheetViews>
  <sheetFormatPr baseColWidth="10" defaultColWidth="9.140625" defaultRowHeight="15" x14ac:dyDescent="0.25"/>
  <cols>
    <col min="1" max="1" width="30.42578125" customWidth="1"/>
    <col min="2" max="2" width="24.28515625" customWidth="1"/>
    <col min="3" max="3" width="23.7109375" customWidth="1"/>
    <col min="4" max="4" width="20.5703125" customWidth="1"/>
    <col min="5" max="5" width="21.42578125" customWidth="1"/>
    <col min="6" max="6" width="22.42578125" customWidth="1"/>
    <col min="7" max="7" width="27.28515625" customWidth="1"/>
    <col min="8" max="8" width="28.28515625" customWidth="1"/>
    <col min="9" max="9" width="23.28515625" customWidth="1"/>
    <col min="10" max="10" width="22.42578125" customWidth="1"/>
    <col min="11" max="11" width="21.28515625" customWidth="1"/>
    <col min="12" max="12" width="35" customWidth="1"/>
    <col min="13" max="13" width="31.5703125" customWidth="1"/>
    <col min="14" max="14" width="21.7109375" customWidth="1"/>
    <col min="15" max="15" width="40.5703125" customWidth="1"/>
    <col min="16" max="16" width="25.140625" customWidth="1"/>
    <col min="17" max="17" width="20.5703125" customWidth="1"/>
    <col min="18" max="18" width="20.7109375" customWidth="1"/>
    <col min="19" max="19" width="19.28515625" customWidth="1"/>
  </cols>
  <sheetData>
    <row r="1" spans="1:19" ht="43.9" customHeight="1" x14ac:dyDescent="0.25">
      <c r="A1" s="1" t="s">
        <v>23</v>
      </c>
      <c r="B1" s="7" t="s">
        <v>13</v>
      </c>
      <c r="C1" s="7" t="s">
        <v>14</v>
      </c>
      <c r="D1" s="7" t="s">
        <v>21</v>
      </c>
      <c r="E1" s="7" t="s">
        <v>22</v>
      </c>
      <c r="F1" s="7" t="s">
        <v>15</v>
      </c>
      <c r="G1" s="8" t="s">
        <v>16</v>
      </c>
      <c r="H1" s="8" t="s">
        <v>17</v>
      </c>
      <c r="I1" s="8" t="s">
        <v>18</v>
      </c>
      <c r="J1" s="9" t="s">
        <v>19</v>
      </c>
      <c r="K1" s="9" t="s">
        <v>20</v>
      </c>
      <c r="L1" s="9" t="s">
        <v>31</v>
      </c>
      <c r="M1" s="9" t="s">
        <v>26</v>
      </c>
      <c r="N1" s="10" t="s">
        <v>25</v>
      </c>
      <c r="O1" s="10" t="s">
        <v>32</v>
      </c>
      <c r="P1" s="10" t="s">
        <v>27</v>
      </c>
      <c r="Q1" s="10" t="s">
        <v>28</v>
      </c>
      <c r="R1" s="10" t="s">
        <v>29</v>
      </c>
      <c r="S1" s="10" t="s">
        <v>30</v>
      </c>
    </row>
    <row r="2" spans="1:19" x14ac:dyDescent="0.25">
      <c r="A2" t="s">
        <v>84</v>
      </c>
      <c r="B2">
        <v>0.85709999999999997</v>
      </c>
      <c r="C2">
        <v>0.85709999999999997</v>
      </c>
      <c r="D2">
        <v>0.83299999999999996</v>
      </c>
      <c r="E2">
        <v>0.83299999999999996</v>
      </c>
      <c r="F2">
        <v>22</v>
      </c>
      <c r="G2">
        <v>0.69120000000000004</v>
      </c>
      <c r="H2">
        <v>0.69120000000000004</v>
      </c>
      <c r="I2">
        <v>0.69120000000000004</v>
      </c>
      <c r="J2">
        <v>0.85709999999999997</v>
      </c>
      <c r="K2">
        <v>0.85709999999999997</v>
      </c>
      <c r="L2">
        <v>0.85709999999999997</v>
      </c>
      <c r="M2">
        <v>0.85709999999999997</v>
      </c>
      <c r="N2">
        <v>0</v>
      </c>
      <c r="O2">
        <v>0</v>
      </c>
      <c r="P2">
        <v>0.85709999999999997</v>
      </c>
      <c r="Q2">
        <v>0</v>
      </c>
      <c r="R2">
        <v>0.69120000000000004</v>
      </c>
      <c r="S2">
        <v>0</v>
      </c>
    </row>
    <row r="3" spans="1:19" x14ac:dyDescent="0.25">
      <c r="A3" t="s">
        <v>85</v>
      </c>
      <c r="B3">
        <v>0.97</v>
      </c>
      <c r="C3">
        <v>0.61</v>
      </c>
      <c r="D3">
        <v>0.753</v>
      </c>
      <c r="E3">
        <v>0</v>
      </c>
      <c r="F3">
        <v>21</v>
      </c>
      <c r="G3">
        <v>0.95</v>
      </c>
      <c r="H3">
        <v>0.11</v>
      </c>
      <c r="I3">
        <v>0</v>
      </c>
      <c r="J3">
        <v>0.96</v>
      </c>
      <c r="K3">
        <v>0.2</v>
      </c>
      <c r="L3">
        <v>971.19</v>
      </c>
      <c r="M3">
        <v>0.4</v>
      </c>
      <c r="N3">
        <v>0</v>
      </c>
      <c r="O3">
        <v>0</v>
      </c>
      <c r="P3">
        <v>0.4</v>
      </c>
      <c r="Q3">
        <v>0</v>
      </c>
      <c r="R3">
        <v>0</v>
      </c>
      <c r="S3">
        <v>0</v>
      </c>
    </row>
    <row r="4" spans="1:19" x14ac:dyDescent="0.25">
      <c r="A4" t="s">
        <v>86</v>
      </c>
      <c r="B4">
        <v>0.98</v>
      </c>
      <c r="C4">
        <v>0.65</v>
      </c>
      <c r="D4">
        <v>0.6</v>
      </c>
      <c r="E4">
        <v>0</v>
      </c>
      <c r="F4">
        <v>22</v>
      </c>
      <c r="G4">
        <v>0.96</v>
      </c>
      <c r="H4">
        <v>0.15</v>
      </c>
      <c r="I4">
        <v>0</v>
      </c>
      <c r="J4">
        <v>0.97</v>
      </c>
      <c r="K4">
        <v>0.3</v>
      </c>
      <c r="L4">
        <v>0</v>
      </c>
      <c r="M4">
        <v>0.6</v>
      </c>
      <c r="N4">
        <v>0</v>
      </c>
      <c r="O4">
        <v>0</v>
      </c>
      <c r="P4">
        <v>0.6</v>
      </c>
      <c r="Q4">
        <v>0</v>
      </c>
      <c r="R4">
        <v>0.4</v>
      </c>
      <c r="S4">
        <v>0</v>
      </c>
    </row>
    <row r="5" spans="1:19" x14ac:dyDescent="0.25">
      <c r="A5" t="s">
        <v>87</v>
      </c>
      <c r="B5">
        <v>0.99</v>
      </c>
      <c r="C5">
        <v>0.7</v>
      </c>
      <c r="D5">
        <v>0.3</v>
      </c>
      <c r="E5">
        <v>0</v>
      </c>
      <c r="F5">
        <v>23</v>
      </c>
      <c r="G5">
        <v>0.97</v>
      </c>
      <c r="H5">
        <v>0.18</v>
      </c>
      <c r="I5">
        <v>0.5</v>
      </c>
      <c r="J5">
        <v>0.98</v>
      </c>
      <c r="K5">
        <v>0.4</v>
      </c>
      <c r="L5">
        <v>0</v>
      </c>
      <c r="M5">
        <v>0.8</v>
      </c>
      <c r="N5">
        <v>0</v>
      </c>
      <c r="O5">
        <v>0</v>
      </c>
      <c r="P5">
        <v>0.8</v>
      </c>
      <c r="Q5">
        <v>0</v>
      </c>
      <c r="R5">
        <v>0.6</v>
      </c>
      <c r="S5">
        <v>0</v>
      </c>
    </row>
    <row r="6" spans="1:19" x14ac:dyDescent="0.25">
      <c r="A6" t="s">
        <v>88</v>
      </c>
      <c r="B6">
        <v>1</v>
      </c>
      <c r="C6">
        <v>0.75</v>
      </c>
      <c r="D6">
        <v>0</v>
      </c>
      <c r="E6">
        <v>0</v>
      </c>
      <c r="F6">
        <v>24</v>
      </c>
      <c r="G6">
        <v>0.98</v>
      </c>
      <c r="H6">
        <v>0.2</v>
      </c>
      <c r="I6">
        <v>1</v>
      </c>
      <c r="J6">
        <v>1</v>
      </c>
      <c r="K6">
        <v>0.5</v>
      </c>
      <c r="L6">
        <v>0</v>
      </c>
      <c r="M6">
        <v>0.9</v>
      </c>
      <c r="N6">
        <v>0</v>
      </c>
      <c r="O6">
        <v>0</v>
      </c>
      <c r="P6">
        <v>1</v>
      </c>
      <c r="Q6">
        <v>0</v>
      </c>
      <c r="R6">
        <v>0.8</v>
      </c>
      <c r="S6">
        <v>0</v>
      </c>
    </row>
  </sheetData>
  <pageMargins left="0.7" right="0.7" top="0.75" bottom="0.75" header="0.3" footer="0.3"/>
  <pageSetup orientation="portrait" horizontalDpi="360" verticalDpi="36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topLeftCell="B1" zoomScale="90" zoomScaleNormal="90" workbookViewId="0">
      <selection activeCell="C24" sqref="C24"/>
    </sheetView>
  </sheetViews>
  <sheetFormatPr baseColWidth="10" defaultColWidth="9.28515625" defaultRowHeight="15" x14ac:dyDescent="0.25"/>
  <cols>
    <col min="1" max="1" width="33.28515625" style="6" customWidth="1"/>
    <col min="2" max="2" width="82.5703125" style="6" customWidth="1"/>
    <col min="3" max="3" width="47.42578125" customWidth="1"/>
    <col min="4" max="4" width="16" bestFit="1" customWidth="1"/>
    <col min="5" max="5" width="16.140625" customWidth="1"/>
  </cols>
  <sheetData>
    <row r="1" spans="1:5" ht="45.4" customHeight="1" x14ac:dyDescent="0.25">
      <c r="A1" s="1" t="s">
        <v>4</v>
      </c>
      <c r="B1" s="1" t="s">
        <v>5</v>
      </c>
      <c r="C1" s="4" t="s">
        <v>6</v>
      </c>
    </row>
    <row r="2" spans="1:5" x14ac:dyDescent="0.25">
      <c r="A2" t="s">
        <v>62</v>
      </c>
      <c r="B2" t="s">
        <v>63</v>
      </c>
      <c r="C2" s="12">
        <v>10000000</v>
      </c>
    </row>
    <row r="3" spans="1:5" x14ac:dyDescent="0.25">
      <c r="A3" t="s">
        <v>64</v>
      </c>
      <c r="B3" t="s">
        <v>65</v>
      </c>
      <c r="C3" s="12">
        <v>1</v>
      </c>
    </row>
    <row r="4" spans="1:5" x14ac:dyDescent="0.25">
      <c r="A4" t="s">
        <v>64</v>
      </c>
      <c r="B4" t="s">
        <v>66</v>
      </c>
      <c r="C4" s="12">
        <v>428328000</v>
      </c>
    </row>
    <row r="5" spans="1:5" x14ac:dyDescent="0.25">
      <c r="A5" t="s">
        <v>64</v>
      </c>
      <c r="B5" t="s">
        <v>67</v>
      </c>
      <c r="C5" s="12">
        <v>90600000</v>
      </c>
      <c r="D5" s="12"/>
      <c r="E5" s="12"/>
    </row>
    <row r="6" spans="1:5" x14ac:dyDescent="0.25">
      <c r="A6" t="s">
        <v>64</v>
      </c>
      <c r="B6" t="s">
        <v>68</v>
      </c>
      <c r="C6" s="12">
        <v>620000000</v>
      </c>
    </row>
    <row r="7" spans="1:5" x14ac:dyDescent="0.25">
      <c r="A7" t="s">
        <v>69</v>
      </c>
      <c r="B7" t="s">
        <v>70</v>
      </c>
      <c r="C7" s="12">
        <v>15000000</v>
      </c>
    </row>
    <row r="8" spans="1:5" x14ac:dyDescent="0.25">
      <c r="A8" t="s">
        <v>69</v>
      </c>
      <c r="B8" t="s">
        <v>71</v>
      </c>
      <c r="C8" s="12">
        <v>199767413</v>
      </c>
    </row>
    <row r="9" spans="1:5" x14ac:dyDescent="0.25">
      <c r="A9" t="s">
        <v>62</v>
      </c>
      <c r="B9" t="s">
        <v>72</v>
      </c>
      <c r="C9" s="12">
        <v>1</v>
      </c>
    </row>
    <row r="10" spans="1:5" x14ac:dyDescent="0.25">
      <c r="A10" t="s">
        <v>62</v>
      </c>
      <c r="B10" t="s">
        <v>73</v>
      </c>
      <c r="C10" s="12">
        <v>566591900</v>
      </c>
      <c r="D10" s="11"/>
    </row>
    <row r="11" spans="1:5" x14ac:dyDescent="0.25">
      <c r="A11" t="s">
        <v>64</v>
      </c>
      <c r="B11" t="s">
        <v>74</v>
      </c>
      <c r="C11" s="12">
        <v>280637431</v>
      </c>
    </row>
    <row r="12" spans="1:5" x14ac:dyDescent="0.25">
      <c r="A12" t="s">
        <v>75</v>
      </c>
      <c r="B12" t="s">
        <v>76</v>
      </c>
      <c r="C12" s="12">
        <v>1</v>
      </c>
    </row>
    <row r="13" spans="1:5" x14ac:dyDescent="0.25">
      <c r="A13" t="s">
        <v>75</v>
      </c>
      <c r="B13" t="s">
        <v>77</v>
      </c>
      <c r="C13" s="12">
        <v>1</v>
      </c>
    </row>
    <row r="14" spans="1:5" x14ac:dyDescent="0.25">
      <c r="A14" t="s">
        <v>75</v>
      </c>
      <c r="B14" t="s">
        <v>78</v>
      </c>
      <c r="C14" s="12">
        <v>10000000</v>
      </c>
    </row>
    <row r="15" spans="1:5" x14ac:dyDescent="0.25">
      <c r="A15" t="s">
        <v>75</v>
      </c>
      <c r="B15" t="s">
        <v>79</v>
      </c>
      <c r="C15" s="12">
        <v>1</v>
      </c>
    </row>
    <row r="16" spans="1:5" x14ac:dyDescent="0.25">
      <c r="A16" t="s">
        <v>75</v>
      </c>
      <c r="B16" t="s">
        <v>80</v>
      </c>
      <c r="C16" s="11">
        <v>147573000</v>
      </c>
      <c r="D16" s="12"/>
      <c r="E16" s="12"/>
    </row>
    <row r="17" spans="1:3" x14ac:dyDescent="0.25">
      <c r="A17" t="s">
        <v>75</v>
      </c>
      <c r="B17" t="s">
        <v>81</v>
      </c>
      <c r="C17" s="12">
        <v>50000000</v>
      </c>
    </row>
    <row r="18" spans="1:3" x14ac:dyDescent="0.25">
      <c r="A18" t="s">
        <v>62</v>
      </c>
      <c r="B18" t="s">
        <v>82</v>
      </c>
      <c r="C18" s="12">
        <v>154800000</v>
      </c>
    </row>
    <row r="19" spans="1:3" x14ac:dyDescent="0.25">
      <c r="A19" t="s">
        <v>69</v>
      </c>
      <c r="B19" t="s">
        <v>83</v>
      </c>
      <c r="C19" s="12">
        <v>50000000</v>
      </c>
    </row>
    <row r="24" spans="1:3" x14ac:dyDescent="0.25">
      <c r="C24" s="12"/>
    </row>
    <row r="25" spans="1:3" x14ac:dyDescent="0.25">
      <c r="C25" s="1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zoomScale="90" zoomScaleNormal="90" workbookViewId="0">
      <selection activeCell="H4" sqref="H4"/>
    </sheetView>
  </sheetViews>
  <sheetFormatPr baseColWidth="10" defaultColWidth="9.140625" defaultRowHeight="15" x14ac:dyDescent="0.25"/>
  <cols>
    <col min="1" max="1" width="20.7109375" customWidth="1"/>
    <col min="2" max="2" width="22.85546875" customWidth="1"/>
    <col min="3" max="3" width="16.7109375" customWidth="1"/>
    <col min="4" max="4" width="26.7109375" customWidth="1"/>
    <col min="5" max="5" width="18.7109375" customWidth="1"/>
    <col min="6" max="6" width="18.85546875" customWidth="1"/>
    <col min="7" max="7" width="21.28515625" customWidth="1"/>
    <col min="8" max="8" width="22.28515625" customWidth="1"/>
  </cols>
  <sheetData>
    <row r="1" spans="1:8" ht="43.15" customHeight="1" x14ac:dyDescent="0.25">
      <c r="A1" s="5" t="s">
        <v>7</v>
      </c>
      <c r="B1" s="5" t="s">
        <v>33</v>
      </c>
      <c r="C1" s="5" t="s">
        <v>8</v>
      </c>
      <c r="D1" s="5" t="s">
        <v>34</v>
      </c>
      <c r="E1" s="5" t="s">
        <v>9</v>
      </c>
      <c r="F1" s="5" t="s">
        <v>5</v>
      </c>
      <c r="G1" s="5" t="s">
        <v>24</v>
      </c>
      <c r="H1" s="5" t="s">
        <v>23</v>
      </c>
    </row>
    <row r="2" spans="1:8" x14ac:dyDescent="0.25">
      <c r="A2">
        <v>5805</v>
      </c>
      <c r="B2" t="s">
        <v>35</v>
      </c>
      <c r="C2">
        <v>5798</v>
      </c>
      <c r="D2" t="s">
        <v>44</v>
      </c>
      <c r="E2">
        <v>5779</v>
      </c>
      <c r="F2" t="s">
        <v>63</v>
      </c>
      <c r="G2">
        <v>5822</v>
      </c>
      <c r="H2" t="s">
        <v>84</v>
      </c>
    </row>
    <row r="3" spans="1:8" x14ac:dyDescent="0.25">
      <c r="A3">
        <v>5806</v>
      </c>
      <c r="B3" t="s">
        <v>36</v>
      </c>
      <c r="C3">
        <v>5795</v>
      </c>
      <c r="D3" t="s">
        <v>45</v>
      </c>
      <c r="E3">
        <v>5771</v>
      </c>
      <c r="F3" t="s">
        <v>65</v>
      </c>
      <c r="G3">
        <v>5823</v>
      </c>
      <c r="H3" t="s">
        <v>85</v>
      </c>
    </row>
    <row r="4" spans="1:8" x14ac:dyDescent="0.25">
      <c r="A4">
        <v>5807</v>
      </c>
      <c r="B4" t="s">
        <v>37</v>
      </c>
      <c r="C4">
        <v>5796</v>
      </c>
      <c r="D4" t="s">
        <v>46</v>
      </c>
      <c r="E4">
        <v>5770</v>
      </c>
      <c r="F4" t="s">
        <v>66</v>
      </c>
      <c r="G4">
        <v>5824</v>
      </c>
      <c r="H4" t="s">
        <v>86</v>
      </c>
    </row>
    <row r="5" spans="1:8" x14ac:dyDescent="0.25">
      <c r="A5">
        <v>5808</v>
      </c>
      <c r="B5" t="s">
        <v>38</v>
      </c>
      <c r="C5">
        <v>5797</v>
      </c>
      <c r="D5" t="s">
        <v>47</v>
      </c>
      <c r="E5">
        <v>5769</v>
      </c>
      <c r="F5" t="s">
        <v>67</v>
      </c>
      <c r="G5">
        <v>5825</v>
      </c>
      <c r="H5" t="s">
        <v>87</v>
      </c>
    </row>
    <row r="6" spans="1:8" x14ac:dyDescent="0.25">
      <c r="A6">
        <v>5809</v>
      </c>
      <c r="B6" t="s">
        <v>39</v>
      </c>
      <c r="C6">
        <v>5794</v>
      </c>
      <c r="D6" t="s">
        <v>48</v>
      </c>
      <c r="E6">
        <v>5768</v>
      </c>
      <c r="F6" t="s">
        <v>68</v>
      </c>
      <c r="G6">
        <v>5826</v>
      </c>
      <c r="H6" t="s">
        <v>88</v>
      </c>
    </row>
    <row r="7" spans="1:8" x14ac:dyDescent="0.25">
      <c r="A7">
        <v>5810</v>
      </c>
      <c r="B7" t="s">
        <v>40</v>
      </c>
      <c r="C7">
        <v>5793</v>
      </c>
      <c r="D7" t="s">
        <v>49</v>
      </c>
      <c r="E7">
        <v>5774</v>
      </c>
      <c r="F7" t="s">
        <v>70</v>
      </c>
    </row>
    <row r="8" spans="1:8" x14ac:dyDescent="0.25">
      <c r="A8">
        <v>5811</v>
      </c>
      <c r="B8" t="s">
        <v>41</v>
      </c>
      <c r="C8">
        <v>5800</v>
      </c>
      <c r="D8" t="s">
        <v>50</v>
      </c>
      <c r="E8">
        <v>5773</v>
      </c>
      <c r="F8" t="s">
        <v>71</v>
      </c>
    </row>
    <row r="9" spans="1:8" x14ac:dyDescent="0.25">
      <c r="A9">
        <v>5812</v>
      </c>
      <c r="B9" t="s">
        <v>42</v>
      </c>
      <c r="C9">
        <v>5799</v>
      </c>
      <c r="D9" t="s">
        <v>51</v>
      </c>
      <c r="E9">
        <v>5777</v>
      </c>
      <c r="F9" t="s">
        <v>72</v>
      </c>
    </row>
    <row r="10" spans="1:8" x14ac:dyDescent="0.25">
      <c r="A10">
        <v>5813</v>
      </c>
      <c r="B10" t="s">
        <v>43</v>
      </c>
      <c r="C10">
        <v>5801</v>
      </c>
      <c r="D10" t="s">
        <v>52</v>
      </c>
      <c r="E10">
        <v>5776</v>
      </c>
      <c r="F10" t="s">
        <v>73</v>
      </c>
    </row>
    <row r="11" spans="1:8" x14ac:dyDescent="0.25">
      <c r="C11">
        <v>5802</v>
      </c>
      <c r="D11" t="s">
        <v>53</v>
      </c>
      <c r="E11">
        <v>5772</v>
      </c>
      <c r="F11" t="s">
        <v>74</v>
      </c>
    </row>
    <row r="12" spans="1:8" x14ac:dyDescent="0.25">
      <c r="C12">
        <v>5791</v>
      </c>
      <c r="D12" t="s">
        <v>54</v>
      </c>
      <c r="E12">
        <v>5781</v>
      </c>
      <c r="F12" t="s">
        <v>76</v>
      </c>
    </row>
    <row r="13" spans="1:8" x14ac:dyDescent="0.25">
      <c r="C13">
        <v>5792</v>
      </c>
      <c r="D13" t="s">
        <v>55</v>
      </c>
      <c r="E13">
        <v>5780</v>
      </c>
      <c r="F13" t="s">
        <v>77</v>
      </c>
    </row>
    <row r="14" spans="1:8" x14ac:dyDescent="0.25">
      <c r="C14">
        <v>5789</v>
      </c>
      <c r="D14" t="s">
        <v>56</v>
      </c>
      <c r="E14">
        <v>5785</v>
      </c>
      <c r="F14" t="s">
        <v>78</v>
      </c>
    </row>
    <row r="15" spans="1:8" x14ac:dyDescent="0.25">
      <c r="C15">
        <v>5790</v>
      </c>
      <c r="D15" t="s">
        <v>57</v>
      </c>
      <c r="E15">
        <v>5783</v>
      </c>
      <c r="F15" t="s">
        <v>79</v>
      </c>
    </row>
    <row r="16" spans="1:8" x14ac:dyDescent="0.25">
      <c r="C16">
        <v>5803</v>
      </c>
      <c r="D16" t="s">
        <v>58</v>
      </c>
      <c r="E16">
        <v>5782</v>
      </c>
      <c r="F16" t="s">
        <v>80</v>
      </c>
    </row>
    <row r="17" spans="3:6" x14ac:dyDescent="0.25">
      <c r="C17">
        <v>5786</v>
      </c>
      <c r="D17" t="s">
        <v>59</v>
      </c>
      <c r="E17">
        <v>5784</v>
      </c>
      <c r="F17" t="s">
        <v>81</v>
      </c>
    </row>
    <row r="18" spans="3:6" x14ac:dyDescent="0.25">
      <c r="C18">
        <v>5787</v>
      </c>
      <c r="D18" t="s">
        <v>60</v>
      </c>
      <c r="E18">
        <v>5778</v>
      </c>
      <c r="F18" t="s">
        <v>82</v>
      </c>
    </row>
    <row r="19" spans="3:6" x14ac:dyDescent="0.25">
      <c r="C19">
        <v>5788</v>
      </c>
      <c r="D19" t="s">
        <v>61</v>
      </c>
      <c r="E19">
        <v>5775</v>
      </c>
      <c r="F19" t="s">
        <v>83</v>
      </c>
    </row>
  </sheetData>
  <sheetProtection password="C442"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PlantillaTotalUsos</vt:lpstr>
      <vt:lpstr>PlantillaFuentes</vt:lpstr>
      <vt:lpstr>PlantillaMetasLineaBaseAPSB</vt:lpstr>
      <vt:lpstr>PlantillaMetasRecursosAPSB</vt:lpstr>
      <vt:lpstr>Catalogos</vt:lpstr>
      <vt:lpstr>Compromisos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Nicolás Martinez</dc:creator>
  <cp:lastModifiedBy>Home</cp:lastModifiedBy>
  <dcterms:created xsi:type="dcterms:W3CDTF">2020-03-24T17:16:45Z</dcterms:created>
  <dcterms:modified xsi:type="dcterms:W3CDTF">2021-09-07T22:25:01Z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2.5.3</vt:lpwstr>
  </property>
</Properties>
</file>