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ervicios publicos 2020-2021\SERVICIOS PUBLICOS 2021\"/>
    </mc:Choice>
  </mc:AlternateContent>
  <xr:revisionPtr revIDLastSave="0" documentId="13_ncr:1_{AFE98C79-BC52-4C6E-8B91-CF8935370322}" xr6:coauthVersionLast="47" xr6:coauthVersionMax="47" xr10:uidLastSave="{00000000-0000-0000-0000-000000000000}"/>
  <bookViews>
    <workbookView xWindow="-120" yWindow="-120" windowWidth="29040" windowHeight="15840" tabRatio="619" xr2:uid="{00000000-000D-0000-FFFF-FFFF00000000}"/>
  </bookViews>
  <sheets>
    <sheet name="PlantillaTotalUsos" sheetId="5" r:id="rId1"/>
    <sheet name="PlantillaFuentes" sheetId="3" r:id="rId2"/>
    <sheet name="PlantillaMetasLineaBaseAPSB" sheetId="9" r:id="rId3"/>
    <sheet name="PlantillaMetasRecursosAPSB" sheetId="4" r:id="rId4"/>
    <sheet name="Catalogos" sheetId="8" r:id="rId5"/>
  </sheets>
  <externalReferences>
    <externalReference r:id="rId6"/>
  </externalReferences>
  <definedNames>
    <definedName name="Acueducto">#REF!</definedName>
    <definedName name="Alcantarillado">#REF!</definedName>
    <definedName name="Año_comienzo_Plan">[1]Supuestos!#REF!</definedName>
    <definedName name="Aseo">#REF!</definedName>
    <definedName name="Compromisos">PlantillaTotalUsos!$A$2:$A$7</definedName>
    <definedName name="Fuente">#REF!</definedName>
    <definedName name="Indicador">#REF!</definedName>
    <definedName name="Otras">#REF!</definedName>
    <definedName name="Prioridad">#REF!</definedName>
    <definedName name="ResponsableEjecucion">#REF!</definedName>
    <definedName name="Servicio">#REF!</definedName>
    <definedName name="Zon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C17" i="3"/>
  <c r="D17" i="3" s="1"/>
  <c r="E17" i="3" s="1"/>
  <c r="C19" i="3"/>
  <c r="D19" i="3" s="1"/>
  <c r="E19" i="3" s="1"/>
  <c r="C18" i="3"/>
  <c r="D18" i="3" s="1"/>
  <c r="E18" i="3" s="1"/>
  <c r="E14" i="3"/>
  <c r="B23" i="3"/>
  <c r="C12" i="3"/>
  <c r="D12" i="3" s="1"/>
  <c r="E12" i="3" s="1"/>
  <c r="C2" i="3"/>
  <c r="D2" i="3" s="1"/>
  <c r="E2" i="3" s="1"/>
  <c r="C7" i="5"/>
  <c r="D7" i="5" s="1"/>
  <c r="E7" i="5" s="1"/>
  <c r="C6" i="5"/>
  <c r="D6" i="5" s="1"/>
  <c r="E6" i="5" s="1"/>
  <c r="C5" i="5"/>
  <c r="D5" i="5" s="1"/>
  <c r="E5" i="5" s="1"/>
  <c r="C4" i="5"/>
  <c r="D4" i="5" s="1"/>
  <c r="E4" i="5" s="1"/>
  <c r="C3" i="5"/>
  <c r="D3" i="5" s="1"/>
  <c r="E3" i="5" s="1"/>
  <c r="C2" i="5"/>
  <c r="D2" i="5" s="1"/>
  <c r="E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Nicolás Martinez</author>
  </authors>
  <commentList>
    <comment ref="B1" authorId="0" shapeId="0" xr:uid="{00000000-0006-0000-0200-000001000000}">
      <text>
        <r>
          <rPr>
            <b/>
            <sz val="9"/>
            <color indexed="81"/>
            <rFont val="Tahoma"/>
            <charset val="1"/>
          </rPr>
          <t>El valor que debe ingresar en la línea base, corresponde a los resultados arrojados por el Censo DANE 2018.</t>
        </r>
      </text>
    </comment>
    <comment ref="C1" authorId="0" shapeId="0" xr:uid="{00000000-0006-0000-0200-000002000000}">
      <text>
        <r>
          <rPr>
            <b/>
            <sz val="9"/>
            <color indexed="81"/>
            <rFont val="Tahoma"/>
            <charset val="1"/>
          </rPr>
          <t>El valor que debe ingresar en la línea base, corresponde a los resultados arrojados por el Censo DANE 2018.</t>
        </r>
      </text>
    </comment>
    <comment ref="G1" authorId="0" shapeId="0" xr:uid="{00000000-0006-0000-0200-000003000000}">
      <text>
        <r>
          <rPr>
            <b/>
            <sz val="9"/>
            <color indexed="81"/>
            <rFont val="Tahoma"/>
            <charset val="1"/>
          </rPr>
          <t>El valor que debe ingresar en la línea base, corresponde a los resultados arrojados por el Censo DANE 2018.</t>
        </r>
      </text>
    </comment>
    <comment ref="H1" authorId="0" shapeId="0" xr:uid="{00000000-0006-0000-0200-000004000000}">
      <text>
        <r>
          <rPr>
            <b/>
            <sz val="9"/>
            <color indexed="81"/>
            <rFont val="Tahoma"/>
            <charset val="1"/>
          </rPr>
          <t>El valor que debe ingresar en la línea base, corresponde a los resultados arrojados por el Censo DANE 2018.</t>
        </r>
      </text>
    </comment>
    <comment ref="J1" authorId="0" shapeId="0" xr:uid="{00000000-0006-0000-0200-000005000000}">
      <text>
        <r>
          <rPr>
            <b/>
            <sz val="9"/>
            <color indexed="81"/>
            <rFont val="Tahoma"/>
            <charset val="1"/>
          </rPr>
          <t>El valor que debe ingresar en la línea base, corresponde a la información cargada en el SUI para la vigencia 2018 del REC.</t>
        </r>
      </text>
    </comment>
    <comment ref="K1" authorId="0" shapeId="0" xr:uid="{00000000-0006-0000-0200-000006000000}">
      <text>
        <r>
          <rPr>
            <b/>
            <sz val="9"/>
            <color indexed="81"/>
            <rFont val="Tahoma"/>
            <charset val="1"/>
          </rPr>
          <t>El valor que debe ingresar en la línea base, corresponde a la información cargada en el SUI para la vigencia 2018 del REC.</t>
        </r>
      </text>
    </comment>
  </commentList>
</comments>
</file>

<file path=xl/sharedStrings.xml><?xml version="1.0" encoding="utf-8"?>
<sst xmlns="http://schemas.openxmlformats.org/spreadsheetml/2006/main" count="167" uniqueCount="89">
  <si>
    <t>AÑO 1</t>
  </si>
  <si>
    <t>AÑO 2</t>
  </si>
  <si>
    <t>AÑO 3</t>
  </si>
  <si>
    <t>AÑO 4</t>
  </si>
  <si>
    <t>SECTOR</t>
  </si>
  <si>
    <t>INDICADOR</t>
  </si>
  <si>
    <t>RECURSOS A INVERTIR</t>
  </si>
  <si>
    <t>IDSGP_COMPROMISOS_USOS</t>
  </si>
  <si>
    <t>IDSINAS_FUENTES_FINANCIACION</t>
  </si>
  <si>
    <t>IDSINAS_INDICADOR</t>
  </si>
  <si>
    <t>FUENTE DE FINANCIACION 1</t>
  </si>
  <si>
    <t>FUENTE DE FINANCIACION 2</t>
  </si>
  <si>
    <t>FUENTE DE FINANCIACION 3</t>
  </si>
  <si>
    <t>COBERTURA ACUEDUCTO URBANA (%)</t>
  </si>
  <si>
    <t>COBERTURA ACUEDUCTO RURAL (%)</t>
  </si>
  <si>
    <t>CONTINUIDAD URBANA (Horas/dia)</t>
  </si>
  <si>
    <t>COBERTURA ALCANTARILLADO URBANA (%)</t>
  </si>
  <si>
    <t>COBERTURA ALCANTARILLADO RURAL (%)</t>
  </si>
  <si>
    <t>TRATAMIENTO DE AGUAS RESIDUALES URBANA (%)</t>
  </si>
  <si>
    <t>COBERTURA ASEO URBANA (%)</t>
  </si>
  <si>
    <t>COBERTURA ASEO RURAL (%)</t>
  </si>
  <si>
    <t>CALIDAD DEL AGUA URBANA - IRCA (%)</t>
  </si>
  <si>
    <t>CALIDAD DEL AGUA RURAL - IRCA (%)</t>
  </si>
  <si>
    <t>LINEA BASE / PERIODO DE GOBIERNO</t>
  </si>
  <si>
    <t>IDSINAS_LINEA_BASE_PERIODO_GOBIERNO_SGP</t>
  </si>
  <si>
    <t>MICROMEDICION URBANA (%)</t>
  </si>
  <si>
    <t>APROVECHAMIENTO DE RESIDUOS SOLIDOS URBANOS (%)</t>
  </si>
  <si>
    <t>PORCENTAJE EJECUCION PROYECTOS PGIRS (%)</t>
  </si>
  <si>
    <t>PORCENTAJE EJECUCION POIR (%)</t>
  </si>
  <si>
    <t>PORCENTAJE EJECUCION PSMV (%)</t>
  </si>
  <si>
    <t>PORCENTAJE EJECUCION PMGR (%)</t>
  </si>
  <si>
    <t>TONELADAS URBANAS DISPUESTAS SITIO DISPOSICION FINAL</t>
  </si>
  <si>
    <t>INDICE PERDIDAS POR SUSCRIPTOR ZONA URBANA (m3)</t>
  </si>
  <si>
    <t>PROYECCION COMPROMISOS Y USOS</t>
  </si>
  <si>
    <t>FUENTES DE FINANCIACION PARA INVERSION</t>
  </si>
  <si>
    <t>SERVICIO A LA DEUDA</t>
  </si>
  <si>
    <t>PAGO DE SUBSIDIOS A PRESTADORES DE ACUEDUCTO</t>
  </si>
  <si>
    <t>PAGO DE SUBSIDIOS A PRESTADORES DE ALCANTARILLADO</t>
  </si>
  <si>
    <t>PAGO DE SUBSIDIOS A PRESTADORES DE ASEO</t>
  </si>
  <si>
    <t>COMPROMISOS CON EL PDA PARA INVERSION</t>
  </si>
  <si>
    <t>COMPROMISOS PARA INVERSIÓN CON PRESTADORES DE ACUEDUCTO</t>
  </si>
  <si>
    <t>COMPROMISOS PARA INVERSIÓN CON PRESTADORES DE ALCANTARILLADO</t>
  </si>
  <si>
    <t>COMPROMISOS PARA INVERSIÓN CON PRESTADORES DE ASEO</t>
  </si>
  <si>
    <t>COMPROMISOS CON OTRO ESQUEMA DE INVERSIÓN DIFERENTE AL PDA</t>
  </si>
  <si>
    <t>1% DE LOS INGRESOS CORRIENTES (PROTECCIÓN DE CUENCAS)</t>
  </si>
  <si>
    <t>COOPERACIÓN INTERNACIONAL</t>
  </si>
  <si>
    <t>CRÉDITO BANCA MULTILATERAL</t>
  </si>
  <si>
    <t>CRÉDITO PÚBLICO</t>
  </si>
  <si>
    <t>OBRAS POR IMPUESTO</t>
  </si>
  <si>
    <t>PGN</t>
  </si>
  <si>
    <t>PROYECTOS CON EL PDA (PLANES DEPARTAMENTALES PARA EL MANEJO EMPRESARIAL DE LOS SERVICIOS DE AGUA Y SANEAMIENTO)</t>
  </si>
  <si>
    <t>PROYECTOS DE INVERSIÓN CON EL DEPARTAMENTO</t>
  </si>
  <si>
    <t>RECURSOS DEL PROGRAMA DE DESARROLLO CON ENFOQUE TERRITORIAL (PDET)</t>
  </si>
  <si>
    <t>RECURSOS OCAD PAZ</t>
  </si>
  <si>
    <t>RECURSOS PROPIOS</t>
  </si>
  <si>
    <t>REGALÍAS DIRECTAS</t>
  </si>
  <si>
    <t>SGP DE AGUA POTABLE Y SANEAMIENTO BÁSICO</t>
  </si>
  <si>
    <t>SGP PROPÓSITO GENERAL DE LIBRE INVERSIÓN</t>
  </si>
  <si>
    <t>TASA COMPENSADA</t>
  </si>
  <si>
    <t>VALOR DE INVERSIÓN VIA TARIFAS ESTABLECIDO POR EL PRESTADOR PARA ACUEDUCTO</t>
  </si>
  <si>
    <t>VALOR DE INVERSIÓN VIA TARIFAS ESTABLECIDO POR EL PRESTADOR PARA ALCANTARILLADO</t>
  </si>
  <si>
    <t>VALOR DE INVERSIÓN VIA TARIFAS ESTABLECIDO POR EL PRESTADOR PARA ASEO</t>
  </si>
  <si>
    <t>ASEO</t>
  </si>
  <si>
    <t>APROVECHAMIENTO DE RESIDUOS SÓLIDOS URBANOS</t>
  </si>
  <si>
    <t>ACUEDUCTO</t>
  </si>
  <si>
    <t>CALIDAD DEL AGUA RURAL</t>
  </si>
  <si>
    <t>CALIDAD DEL AGUA URBANA</t>
  </si>
  <si>
    <t>COBERTURA ACUEDUCTO RURAL</t>
  </si>
  <si>
    <t>COBERTURA ACUEDUCTO URBANA</t>
  </si>
  <si>
    <t>ALCANTARILLADO</t>
  </si>
  <si>
    <t>COBERTURA ALCANTARILLADO RURAL</t>
  </si>
  <si>
    <t>COBERTURA ALCANTARILLADO URBANA</t>
  </si>
  <si>
    <t>COBERTURA ASEO RURAL</t>
  </si>
  <si>
    <t>COBERTURA ASEO URBANA</t>
  </si>
  <si>
    <t>CONTINUIDAD URBANA</t>
  </si>
  <si>
    <t>ASEGURAMIENTO</t>
  </si>
  <si>
    <t>ÍNDICE DE PÉRDIDAS POR SUSCRIPTOR FACTURADO EN LA ZONA URBANA</t>
  </si>
  <si>
    <t>MICROMEDICIÓN URBANA</t>
  </si>
  <si>
    <t>PORCENTAJE EJECUCIÓN PMGR</t>
  </si>
  <si>
    <t>PORCENTAJE EJECUCIÓN POIR</t>
  </si>
  <si>
    <t>PORCENTAJE EJECUCIÓN PROYECTOS PGIRS</t>
  </si>
  <si>
    <t>PORCENTAJE EJECUCIÓN PSMV</t>
  </si>
  <si>
    <t>TONELADAS URBANAS DISPUESTAS SITIO DE DISPOSICIÓN FINAL ADECUADO</t>
  </si>
  <si>
    <t>TRATAMIENTO DE AGUAS RESIDUALES URBANA</t>
  </si>
  <si>
    <t>LINEA BASE</t>
  </si>
  <si>
    <t>META AÑO 1</t>
  </si>
  <si>
    <t>META AÑO 2</t>
  </si>
  <si>
    <t>META AÑO 3</t>
  </si>
  <si>
    <t>META AÑO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</si>
</sst>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2]\ * #,##0.00_ ;_ [$€-2]\ * \-#,##0.00_ ;_ [$€-2]\ * &quot;-&quot;??_ "/>
    <numFmt numFmtId="165" formatCode="_-* #,##0_-;\-* #,##0_-;_-* &quot;-&quot;??_-;_-@_-"/>
  </numFmts>
  <fonts count="7" x14ac:knownFonts="1">
    <font>
      <sz val="11"/>
      <color theme="1"/>
      <name val="Calibri"/>
      <family val="2"/>
      <scheme val="minor"/>
    </font>
    <font>
      <b/>
      <sz val="11"/>
      <name val="Calibri"/>
      <family val="2"/>
      <scheme val="minor"/>
    </font>
    <font>
      <b/>
      <sz val="9"/>
      <color indexed="81"/>
      <name val="Tahoma"/>
      <charset val="1"/>
    </font>
    <font>
      <sz val="11"/>
      <color theme="1"/>
      <name val="Calibri"/>
      <family val="2"/>
      <scheme val="minor"/>
    </font>
    <font>
      <sz val="11"/>
      <color indexed="8"/>
      <name val="Calibri"/>
      <family val="2"/>
    </font>
    <font>
      <sz val="10"/>
      <name val="Arial"/>
      <family val="2"/>
    </font>
    <font>
      <sz val="11"/>
      <color theme="1"/>
      <name val="Arial"/>
      <family val="2"/>
    </font>
  </fonts>
  <fills count="12">
    <fill>
      <patternFill patternType="none"/>
    </fill>
    <fill>
      <patternFill patternType="gray125"/>
    </fill>
    <fill>
      <patternFill patternType="solid">
        <fgColor rgb="FF92CDDC"/>
        <bgColor indexed="64"/>
      </patternFill>
    </fill>
    <fill>
      <patternFill patternType="solid">
        <fgColor rgb="FF95B3D7"/>
        <bgColor indexed="64"/>
      </patternFill>
    </fill>
    <fill>
      <patternFill patternType="solid">
        <fgColor rgb="FFDA8C94"/>
        <bgColor indexed="64"/>
      </patternFill>
    </fill>
    <fill>
      <patternFill patternType="solid">
        <fgColor rgb="FFC4D79B"/>
        <bgColor indexed="64"/>
      </patternFill>
    </fill>
    <fill>
      <patternFill patternType="solid">
        <fgColor theme="0" tint="-0.14996795556505021"/>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5" tint="0.399945066682943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3" fillId="0" borderId="0" applyFont="0" applyFill="0" applyBorder="0" applyAlignment="0" applyProtection="0"/>
    <xf numFmtId="43" fontId="4" fillId="0" borderId="0" applyFont="0" applyFill="0" applyBorder="0" applyAlignment="0" applyProtection="0"/>
    <xf numFmtId="16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0" xfId="0" applyAlignment="1">
      <alignment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43" fontId="0" fillId="0" borderId="0" xfId="0" applyNumberFormat="1"/>
    <xf numFmtId="43" fontId="0" fillId="0" borderId="0" xfId="1" applyFont="1"/>
    <xf numFmtId="0" fontId="0" fillId="0" borderId="0" xfId="0" applyAlignment="1">
      <alignment horizontal="right" wrapText="1"/>
    </xf>
    <xf numFmtId="0" fontId="0" fillId="0" borderId="0" xfId="1" applyNumberFormat="1" applyFont="1"/>
    <xf numFmtId="165" fontId="0" fillId="0" borderId="0" xfId="1" applyNumberFormat="1" applyFont="1"/>
    <xf numFmtId="165" fontId="0" fillId="0" borderId="0" xfId="0" applyNumberFormat="1"/>
    <xf numFmtId="0" fontId="1" fillId="3" borderId="2" xfId="0" applyFont="1" applyFill="1" applyBorder="1" applyAlignment="1">
      <alignment horizontal="center" vertical="center" wrapText="1"/>
    </xf>
    <xf numFmtId="165" fontId="6" fillId="11" borderId="2" xfId="1" applyNumberFormat="1" applyFont="1" applyFill="1" applyBorder="1" applyAlignment="1" applyProtection="1">
      <alignment vertical="center"/>
      <protection locked="0"/>
    </xf>
    <xf numFmtId="165" fontId="6" fillId="11" borderId="1" xfId="1" applyNumberFormat="1" applyFont="1" applyFill="1" applyBorder="1" applyAlignment="1" applyProtection="1">
      <alignment vertical="center"/>
      <protection locked="0"/>
    </xf>
    <xf numFmtId="0" fontId="0" fillId="0" borderId="0" xfId="0" applyNumberFormat="1"/>
    <xf numFmtId="165" fontId="6" fillId="0" borderId="1" xfId="1" applyNumberFormat="1" applyFont="1" applyBorder="1"/>
  </cellXfs>
  <cellStyles count="6">
    <cellStyle name="Euro" xfId="3" xr:uid="{4F53D6B9-79F5-46AB-8BAC-74D6E91D96C5}"/>
    <cellStyle name="Millares" xfId="1" builtinId="3"/>
    <cellStyle name="Millares 2" xfId="4" xr:uid="{CA756B94-F372-4632-94ED-9826DAB16CB8}"/>
    <cellStyle name="Millares 3" xfId="5" xr:uid="{6A374966-B098-4CD1-8100-31F3E47EB52B}"/>
    <cellStyle name="Millares 4" xfId="2" xr:uid="{703DCEE7-817B-4DDC-A2A6-3A590178191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48</xdr:row>
      <xdr:rowOff>19050</xdr:rowOff>
    </xdr:to>
    <xdr:sp macro="" textlink="">
      <xdr:nvSpPr>
        <xdr:cNvPr id="3079" name="202" hidden="1">
          <a:extLst>
            <a:ext uri="{FF2B5EF4-FFF2-40B4-BE49-F238E27FC236}">
              <a16:creationId xmlns:a16="http://schemas.microsoft.com/office/drawing/2014/main" id="{E8E6038D-F86F-48C2-99A2-D722DFFD1D5D}"/>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ermesDar&#237;o/Downloads/Modelo%20Plan%20Rector%202604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Inversiones Acueducto Urbano "/>
      <sheetName val="Inversiones Acueducto Rural"/>
      <sheetName val="Inversiones Alcantarillado Urb"/>
      <sheetName val="InversionesAlcantarillado Rural"/>
      <sheetName val="Inversiones Aseo Urbano"/>
      <sheetName val="Inversiones Aseo Rural"/>
      <sheetName val="Otras Inversiones"/>
      <sheetName val="Fuentes"/>
      <sheetName val="FLUJO FINANCIERO "/>
      <sheetName val="Indicadores"/>
      <sheetName val="CÓDIG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tabSelected="1" zoomScale="90" zoomScaleNormal="90" workbookViewId="0">
      <selection activeCell="F17" sqref="F17"/>
    </sheetView>
  </sheetViews>
  <sheetFormatPr baseColWidth="10" defaultColWidth="9.28515625" defaultRowHeight="15" x14ac:dyDescent="0.25"/>
  <cols>
    <col min="1" max="1" width="64.5703125" style="6" customWidth="1"/>
    <col min="2" max="2" width="17.5703125" customWidth="1"/>
    <col min="3" max="3" width="16.7109375" customWidth="1"/>
    <col min="4" max="4" width="15.7109375" customWidth="1"/>
    <col min="5" max="5" width="18.7109375" customWidth="1"/>
    <col min="6" max="6" width="41.5703125" customWidth="1"/>
    <col min="7" max="7" width="29.7109375" customWidth="1"/>
    <col min="8" max="8" width="28.85546875" customWidth="1"/>
  </cols>
  <sheetData>
    <row r="1" spans="1:8" ht="35.65" customHeight="1" x14ac:dyDescent="0.25">
      <c r="A1" s="1" t="s">
        <v>33</v>
      </c>
      <c r="B1" s="17" t="s">
        <v>0</v>
      </c>
      <c r="C1" s="2" t="s">
        <v>1</v>
      </c>
      <c r="D1" s="2" t="s">
        <v>2</v>
      </c>
      <c r="E1" s="2" t="s">
        <v>3</v>
      </c>
      <c r="F1" s="3" t="s">
        <v>10</v>
      </c>
      <c r="G1" s="3" t="s">
        <v>11</v>
      </c>
      <c r="H1" s="3" t="s">
        <v>12</v>
      </c>
    </row>
    <row r="2" spans="1:8" x14ac:dyDescent="0.25">
      <c r="A2" t="s">
        <v>36</v>
      </c>
      <c r="B2" s="18">
        <v>85643267</v>
      </c>
      <c r="C2" s="16">
        <f>B2+C12</f>
        <v>85643267</v>
      </c>
      <c r="D2" s="16">
        <f>C2*3%+C2</f>
        <v>88212565.010000005</v>
      </c>
      <c r="E2" s="15">
        <f>D2*3%+D2</f>
        <v>90858941.960299999</v>
      </c>
      <c r="F2" t="s">
        <v>56</v>
      </c>
    </row>
    <row r="3" spans="1:8" x14ac:dyDescent="0.25">
      <c r="A3" t="s">
        <v>37</v>
      </c>
      <c r="B3" s="19">
        <v>34747495</v>
      </c>
      <c r="C3" s="15">
        <f>B3*3%+B3</f>
        <v>35789919.850000001</v>
      </c>
      <c r="D3" s="15">
        <f t="shared" ref="D3:E3" si="0">C3*3%+C3</f>
        <v>36863617.445500001</v>
      </c>
      <c r="E3" s="15">
        <f t="shared" si="0"/>
        <v>37969525.968865</v>
      </c>
      <c r="F3" t="s">
        <v>56</v>
      </c>
    </row>
    <row r="4" spans="1:8" x14ac:dyDescent="0.25">
      <c r="A4" t="s">
        <v>38</v>
      </c>
      <c r="B4" s="19">
        <v>135344100</v>
      </c>
      <c r="C4" s="15">
        <f t="shared" ref="C4:E4" si="1">B4*3%+B4</f>
        <v>139404423</v>
      </c>
      <c r="D4" s="15">
        <f t="shared" si="1"/>
        <v>143586555.69</v>
      </c>
      <c r="E4" s="15">
        <f t="shared" si="1"/>
        <v>147894152.36070001</v>
      </c>
      <c r="F4" t="s">
        <v>56</v>
      </c>
    </row>
    <row r="5" spans="1:8" x14ac:dyDescent="0.25">
      <c r="A5" t="s">
        <v>40</v>
      </c>
      <c r="B5" s="21">
        <v>121577217</v>
      </c>
      <c r="C5" s="15">
        <f t="shared" ref="C5:E5" si="2">B5*3%+B5</f>
        <v>125224533.51000001</v>
      </c>
      <c r="D5" s="15">
        <f t="shared" si="2"/>
        <v>128981269.51530001</v>
      </c>
      <c r="E5" s="15">
        <f t="shared" si="2"/>
        <v>132850707.600759</v>
      </c>
      <c r="F5" t="s">
        <v>56</v>
      </c>
      <c r="G5" t="s">
        <v>54</v>
      </c>
    </row>
    <row r="6" spans="1:8" x14ac:dyDescent="0.25">
      <c r="A6" t="s">
        <v>41</v>
      </c>
      <c r="B6" s="21">
        <v>39457025</v>
      </c>
      <c r="C6" s="15">
        <f t="shared" ref="C6:E6" si="3">B6*3%+B6</f>
        <v>40640735.75</v>
      </c>
      <c r="D6" s="15">
        <f t="shared" si="3"/>
        <v>41859957.822499998</v>
      </c>
      <c r="E6" s="15">
        <f t="shared" si="3"/>
        <v>43115756.557174996</v>
      </c>
      <c r="F6" t="s">
        <v>56</v>
      </c>
      <c r="G6" t="s">
        <v>54</v>
      </c>
    </row>
    <row r="7" spans="1:8" x14ac:dyDescent="0.25">
      <c r="A7" t="s">
        <v>42</v>
      </c>
      <c r="B7" s="21">
        <v>278055820</v>
      </c>
      <c r="C7" s="15">
        <f t="shared" ref="C7:E7" si="4">B7*3%+B7</f>
        <v>286397494.60000002</v>
      </c>
      <c r="D7" s="15">
        <f t="shared" si="4"/>
        <v>294989419.43800002</v>
      </c>
      <c r="E7" s="15">
        <f t="shared" si="4"/>
        <v>303839102.02114004</v>
      </c>
      <c r="F7" t="s">
        <v>56</v>
      </c>
      <c r="G7" t="s">
        <v>54</v>
      </c>
    </row>
    <row r="8" spans="1:8" x14ac:dyDescent="0.25">
      <c r="B8" s="11"/>
    </row>
    <row r="10" spans="1:8" x14ac:dyDescent="0.25">
      <c r="A10" s="13"/>
      <c r="B10" s="11"/>
    </row>
    <row r="12" spans="1:8" x14ac:dyDescent="0.25">
      <c r="C12" s="11"/>
    </row>
    <row r="15" spans="1:8" x14ac:dyDescent="0.25">
      <c r="E15" s="16"/>
    </row>
    <row r="16" spans="1:8" x14ac:dyDescent="0.25">
      <c r="E16" s="16"/>
    </row>
    <row r="17" spans="2:5" x14ac:dyDescent="0.25">
      <c r="E17" s="16"/>
    </row>
    <row r="19" spans="2:5" x14ac:dyDescent="0.25">
      <c r="B19" s="12"/>
    </row>
  </sheetData>
  <dataValidations count="1">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recursos del SGP que haya pagado directamente la entidad territorial, si el proyecto se ejecuta en varias vig." sqref="B2:B4" xr:uid="{03DA75CA-9D11-42B3-9C04-3A5FE2385CA8}">
      <formula1>-9223372036854770000</formula1>
      <formula2>9223372036854770000</formula2>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xr:uid="{00000000-0002-0000-0000-000000000000}">
          <x14:formula1>
            <xm:f>Catalogos!$D$2:$D$19</xm:f>
          </x14:formula1>
          <xm:sqref>F2:H7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zoomScale="90" zoomScaleNormal="90" workbookViewId="0">
      <selection activeCell="A28" sqref="A28"/>
    </sheetView>
  </sheetViews>
  <sheetFormatPr baseColWidth="10" defaultColWidth="9.28515625" defaultRowHeight="15" x14ac:dyDescent="0.25"/>
  <cols>
    <col min="1" max="1" width="112.28515625" style="6" customWidth="1"/>
    <col min="2" max="2" width="18" customWidth="1"/>
    <col min="3" max="3" width="16.5703125" customWidth="1"/>
    <col min="4" max="4" width="16.28515625" customWidth="1"/>
    <col min="5" max="5" width="15.7109375" customWidth="1"/>
  </cols>
  <sheetData>
    <row r="1" spans="1:5" ht="42.4" customHeight="1" x14ac:dyDescent="0.25">
      <c r="A1" s="1" t="s">
        <v>34</v>
      </c>
      <c r="B1" s="2" t="s">
        <v>0</v>
      </c>
      <c r="C1" s="2" t="s">
        <v>1</v>
      </c>
      <c r="D1" s="2" t="s">
        <v>2</v>
      </c>
      <c r="E1" s="2" t="s">
        <v>3</v>
      </c>
    </row>
    <row r="2" spans="1:5" x14ac:dyDescent="0.25">
      <c r="A2" t="s">
        <v>44</v>
      </c>
      <c r="B2" s="15">
        <v>16480000</v>
      </c>
      <c r="C2" s="16">
        <f>B2*3%+B2</f>
        <v>16974400</v>
      </c>
      <c r="D2" s="15">
        <f t="shared" ref="D2:E2" si="0">C2*3%+C2</f>
        <v>17483632</v>
      </c>
      <c r="E2" s="15">
        <f t="shared" si="0"/>
        <v>18008140.960000001</v>
      </c>
    </row>
    <row r="3" spans="1:5" x14ac:dyDescent="0.25">
      <c r="A3" t="s">
        <v>45</v>
      </c>
      <c r="B3" s="14">
        <v>0</v>
      </c>
      <c r="C3" s="20">
        <v>0</v>
      </c>
      <c r="D3" s="20">
        <v>0</v>
      </c>
      <c r="E3" s="20">
        <v>0</v>
      </c>
    </row>
    <row r="4" spans="1:5" x14ac:dyDescent="0.25">
      <c r="A4" t="s">
        <v>46</v>
      </c>
      <c r="B4" s="20">
        <v>0</v>
      </c>
      <c r="C4" s="20">
        <v>0</v>
      </c>
      <c r="D4" s="20">
        <v>0</v>
      </c>
      <c r="E4" s="20">
        <v>0</v>
      </c>
    </row>
    <row r="5" spans="1:5" x14ac:dyDescent="0.25">
      <c r="A5" t="s">
        <v>47</v>
      </c>
      <c r="B5" s="20">
        <v>0</v>
      </c>
      <c r="C5" s="20">
        <v>0</v>
      </c>
      <c r="D5" s="20">
        <v>0</v>
      </c>
      <c r="E5" s="20">
        <v>0</v>
      </c>
    </row>
    <row r="6" spans="1:5" x14ac:dyDescent="0.25">
      <c r="A6" t="s">
        <v>48</v>
      </c>
      <c r="B6" s="20">
        <v>0</v>
      </c>
      <c r="C6" s="20">
        <v>0</v>
      </c>
      <c r="D6" s="20">
        <v>0</v>
      </c>
      <c r="E6" s="20">
        <v>0</v>
      </c>
    </row>
    <row r="7" spans="1:5" x14ac:dyDescent="0.25">
      <c r="A7" t="s">
        <v>49</v>
      </c>
      <c r="B7" s="20">
        <v>0</v>
      </c>
      <c r="C7" s="20">
        <v>0</v>
      </c>
      <c r="D7" s="20">
        <v>0</v>
      </c>
      <c r="E7" s="20">
        <v>0</v>
      </c>
    </row>
    <row r="8" spans="1:5" x14ac:dyDescent="0.25">
      <c r="A8" t="s">
        <v>50</v>
      </c>
      <c r="B8" s="20">
        <v>0</v>
      </c>
      <c r="C8" s="20">
        <v>0</v>
      </c>
      <c r="D8" s="20">
        <v>0</v>
      </c>
      <c r="E8" s="20">
        <v>0</v>
      </c>
    </row>
    <row r="9" spans="1:5" x14ac:dyDescent="0.25">
      <c r="A9" t="s">
        <v>51</v>
      </c>
      <c r="B9" s="20">
        <v>0</v>
      </c>
      <c r="C9" s="20">
        <v>0</v>
      </c>
      <c r="D9" s="20">
        <v>0</v>
      </c>
      <c r="E9" s="20">
        <v>0</v>
      </c>
    </row>
    <row r="10" spans="1:5" x14ac:dyDescent="0.25">
      <c r="A10" t="s">
        <v>52</v>
      </c>
      <c r="B10" s="20">
        <v>0</v>
      </c>
      <c r="C10" s="20">
        <v>0</v>
      </c>
      <c r="D10" s="20">
        <v>0</v>
      </c>
      <c r="E10" s="20">
        <v>0</v>
      </c>
    </row>
    <row r="11" spans="1:5" x14ac:dyDescent="0.25">
      <c r="A11" t="s">
        <v>53</v>
      </c>
      <c r="B11" s="20">
        <v>0</v>
      </c>
      <c r="C11" s="20">
        <v>0</v>
      </c>
      <c r="D11" s="20">
        <v>0</v>
      </c>
      <c r="E11" s="20">
        <v>0</v>
      </c>
    </row>
    <row r="12" spans="1:5" x14ac:dyDescent="0.25">
      <c r="A12" t="s">
        <v>54</v>
      </c>
      <c r="B12" s="15">
        <v>36368238</v>
      </c>
      <c r="C12" s="15">
        <f t="shared" ref="C12:E12" si="1">B12*3%+B12</f>
        <v>37459285.140000001</v>
      </c>
      <c r="D12" s="15">
        <f t="shared" si="1"/>
        <v>38583063.694200002</v>
      </c>
      <c r="E12" s="15">
        <f t="shared" si="1"/>
        <v>39740555.605025999</v>
      </c>
    </row>
    <row r="13" spans="1:5" x14ac:dyDescent="0.25">
      <c r="A13" t="s">
        <v>55</v>
      </c>
      <c r="B13" s="20">
        <v>0</v>
      </c>
      <c r="C13" s="20">
        <v>0</v>
      </c>
      <c r="D13" s="20">
        <v>0</v>
      </c>
      <c r="E13" s="20">
        <v>0</v>
      </c>
    </row>
    <row r="14" spans="1:5" x14ac:dyDescent="0.25">
      <c r="A14" t="s">
        <v>56</v>
      </c>
      <c r="B14" s="15">
        <v>457594630</v>
      </c>
      <c r="C14" s="15">
        <v>599232061</v>
      </c>
      <c r="D14" s="15">
        <f>C14*2%+C14</f>
        <v>611216702.22000003</v>
      </c>
      <c r="E14" s="15">
        <f>D14*2%+D14</f>
        <v>623441036.26440001</v>
      </c>
    </row>
    <row r="15" spans="1:5" x14ac:dyDescent="0.25">
      <c r="A15" t="s">
        <v>57</v>
      </c>
      <c r="B15" s="20">
        <v>0</v>
      </c>
      <c r="C15" s="20">
        <v>0</v>
      </c>
      <c r="D15" s="20">
        <v>0</v>
      </c>
      <c r="E15" s="20">
        <v>0</v>
      </c>
    </row>
    <row r="16" spans="1:5" x14ac:dyDescent="0.25">
      <c r="A16" t="s">
        <v>58</v>
      </c>
      <c r="B16" s="14">
        <v>0</v>
      </c>
      <c r="C16" s="14">
        <v>0</v>
      </c>
      <c r="D16" s="14">
        <v>0</v>
      </c>
      <c r="E16" s="14">
        <v>0</v>
      </c>
    </row>
    <row r="17" spans="1:5" x14ac:dyDescent="0.25">
      <c r="A17" t="s">
        <v>59</v>
      </c>
      <c r="B17" s="15">
        <v>70762173</v>
      </c>
      <c r="C17" s="15">
        <f>B17*3%+B17</f>
        <v>72885038.189999998</v>
      </c>
      <c r="D17" s="15">
        <f t="shared" ref="D17:E17" si="2">C17*3%+C17</f>
        <v>75071589.33569999</v>
      </c>
      <c r="E17" s="15">
        <f t="shared" si="2"/>
        <v>77323737.015770987</v>
      </c>
    </row>
    <row r="18" spans="1:5" x14ac:dyDescent="0.25">
      <c r="A18" t="s">
        <v>60</v>
      </c>
      <c r="B18" s="15">
        <v>27894287</v>
      </c>
      <c r="C18" s="15">
        <f t="shared" ref="C18:E18" si="3">B18*3%+B18</f>
        <v>28731115.609999999</v>
      </c>
      <c r="D18" s="15">
        <f t="shared" si="3"/>
        <v>29593049.078299999</v>
      </c>
      <c r="E18" s="15">
        <f t="shared" si="3"/>
        <v>30480840.550648998</v>
      </c>
    </row>
    <row r="19" spans="1:5" x14ac:dyDescent="0.25">
      <c r="A19" t="s">
        <v>61</v>
      </c>
      <c r="B19" s="15">
        <v>114805148</v>
      </c>
      <c r="C19" s="15">
        <f t="shared" ref="C19:E19" si="4">B19*3%+B19</f>
        <v>118249302.44</v>
      </c>
      <c r="D19" s="15">
        <f t="shared" si="4"/>
        <v>121796781.5132</v>
      </c>
      <c r="E19" s="15">
        <f t="shared" si="4"/>
        <v>125450684.95859601</v>
      </c>
    </row>
    <row r="21" spans="1:5" x14ac:dyDescent="0.25">
      <c r="B21" s="12"/>
      <c r="C21" s="11"/>
    </row>
    <row r="23" spans="1:5" x14ac:dyDescent="0.25">
      <c r="B23" s="11">
        <f>B21*3%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zoomScale="90" zoomScaleNormal="90" workbookViewId="0">
      <selection activeCell="D41" sqref="D41"/>
    </sheetView>
  </sheetViews>
  <sheetFormatPr baseColWidth="10" defaultColWidth="9.140625" defaultRowHeight="15" x14ac:dyDescent="0.25"/>
  <cols>
    <col min="1" max="1" width="30.42578125" customWidth="1"/>
    <col min="2" max="2" width="24.28515625" customWidth="1"/>
    <col min="3" max="3" width="23.7109375" customWidth="1"/>
    <col min="4" max="4" width="20.5703125" customWidth="1"/>
    <col min="5" max="5" width="21.42578125" customWidth="1"/>
    <col min="6" max="6" width="22.42578125" customWidth="1"/>
    <col min="7" max="7" width="27.28515625" customWidth="1"/>
    <col min="8" max="8" width="28.28515625" customWidth="1"/>
    <col min="9" max="9" width="23.28515625" customWidth="1"/>
    <col min="10" max="10" width="22.42578125" customWidth="1"/>
    <col min="11" max="11" width="21.28515625" customWidth="1"/>
    <col min="12" max="12" width="35" customWidth="1"/>
    <col min="13" max="13" width="31.5703125" customWidth="1"/>
    <col min="14" max="14" width="21.7109375" customWidth="1"/>
    <col min="15" max="15" width="40.5703125" customWidth="1"/>
    <col min="16" max="16" width="25.140625" customWidth="1"/>
    <col min="17" max="17" width="20.5703125" customWidth="1"/>
    <col min="18" max="18" width="20.7109375" customWidth="1"/>
    <col min="19" max="19" width="19.28515625" customWidth="1"/>
  </cols>
  <sheetData>
    <row r="1" spans="1:19" ht="43.9" customHeight="1" x14ac:dyDescent="0.25">
      <c r="A1" s="1" t="s">
        <v>23</v>
      </c>
      <c r="B1" s="7" t="s">
        <v>13</v>
      </c>
      <c r="C1" s="7" t="s">
        <v>14</v>
      </c>
      <c r="D1" s="7" t="s">
        <v>21</v>
      </c>
      <c r="E1" s="7" t="s">
        <v>22</v>
      </c>
      <c r="F1" s="7" t="s">
        <v>15</v>
      </c>
      <c r="G1" s="8" t="s">
        <v>16</v>
      </c>
      <c r="H1" s="8" t="s">
        <v>17</v>
      </c>
      <c r="I1" s="8" t="s">
        <v>18</v>
      </c>
      <c r="J1" s="9" t="s">
        <v>19</v>
      </c>
      <c r="K1" s="9" t="s">
        <v>20</v>
      </c>
      <c r="L1" s="9" t="s">
        <v>31</v>
      </c>
      <c r="M1" s="9" t="s">
        <v>26</v>
      </c>
      <c r="N1" s="10" t="s">
        <v>25</v>
      </c>
      <c r="O1" s="10" t="s">
        <v>32</v>
      </c>
      <c r="P1" s="10" t="s">
        <v>27</v>
      </c>
      <c r="Q1" s="10" t="s">
        <v>28</v>
      </c>
      <c r="R1" s="10" t="s">
        <v>29</v>
      </c>
      <c r="S1" s="10" t="s">
        <v>30</v>
      </c>
    </row>
    <row r="2" spans="1:19" x14ac:dyDescent="0.25">
      <c r="A2" t="s">
        <v>84</v>
      </c>
      <c r="B2">
        <v>0.85709999999999997</v>
      </c>
      <c r="C2">
        <v>0.85709999999999997</v>
      </c>
      <c r="D2">
        <v>0.83299999999999996</v>
      </c>
      <c r="E2">
        <v>0.83299999999999996</v>
      </c>
      <c r="F2">
        <v>22</v>
      </c>
      <c r="G2">
        <v>0.69120000000000004</v>
      </c>
      <c r="H2">
        <v>0.69120000000000004</v>
      </c>
      <c r="I2">
        <v>0.69120000000000004</v>
      </c>
      <c r="J2">
        <v>0.85709999999999997</v>
      </c>
      <c r="K2">
        <v>0.85709999999999997</v>
      </c>
      <c r="L2">
        <v>0.85709999999999997</v>
      </c>
      <c r="M2">
        <v>0.85709999999999997</v>
      </c>
      <c r="N2">
        <v>0</v>
      </c>
      <c r="O2">
        <v>0</v>
      </c>
      <c r="P2">
        <v>0.85709999999999997</v>
      </c>
      <c r="Q2">
        <v>0</v>
      </c>
      <c r="R2">
        <v>0.69120000000000004</v>
      </c>
      <c r="S2">
        <v>0</v>
      </c>
    </row>
    <row r="3" spans="1:19" x14ac:dyDescent="0.25">
      <c r="A3" t="s">
        <v>85</v>
      </c>
      <c r="B3">
        <v>0.97</v>
      </c>
      <c r="C3">
        <v>0.61</v>
      </c>
      <c r="D3">
        <v>0.753</v>
      </c>
      <c r="E3">
        <v>0</v>
      </c>
      <c r="F3">
        <v>21</v>
      </c>
      <c r="G3">
        <v>0.95</v>
      </c>
      <c r="H3">
        <v>0.11</v>
      </c>
      <c r="I3">
        <v>0</v>
      </c>
      <c r="J3">
        <v>0.96</v>
      </c>
      <c r="K3">
        <v>0.2</v>
      </c>
      <c r="L3">
        <v>971.19</v>
      </c>
      <c r="M3">
        <v>0.4</v>
      </c>
      <c r="N3">
        <v>0</v>
      </c>
      <c r="O3">
        <v>0</v>
      </c>
      <c r="P3">
        <v>0.4</v>
      </c>
      <c r="Q3">
        <v>0</v>
      </c>
      <c r="R3">
        <v>0</v>
      </c>
      <c r="S3">
        <v>0</v>
      </c>
    </row>
    <row r="4" spans="1:19" x14ac:dyDescent="0.25">
      <c r="A4" t="s">
        <v>86</v>
      </c>
      <c r="B4">
        <v>0.98</v>
      </c>
      <c r="C4">
        <v>0.65</v>
      </c>
      <c r="D4">
        <v>0.6</v>
      </c>
      <c r="E4">
        <v>0</v>
      </c>
      <c r="F4">
        <v>22</v>
      </c>
      <c r="G4">
        <v>0.96</v>
      </c>
      <c r="H4">
        <v>0.15</v>
      </c>
      <c r="I4">
        <v>0</v>
      </c>
      <c r="J4">
        <v>0.97</v>
      </c>
      <c r="K4">
        <v>0.3</v>
      </c>
      <c r="L4">
        <v>0</v>
      </c>
      <c r="M4">
        <v>0.6</v>
      </c>
      <c r="N4">
        <v>0</v>
      </c>
      <c r="O4">
        <v>0</v>
      </c>
      <c r="P4">
        <v>0.6</v>
      </c>
      <c r="Q4">
        <v>0</v>
      </c>
      <c r="R4">
        <v>0.4</v>
      </c>
      <c r="S4">
        <v>0</v>
      </c>
    </row>
    <row r="5" spans="1:19" x14ac:dyDescent="0.25">
      <c r="A5" t="s">
        <v>87</v>
      </c>
      <c r="B5">
        <v>0.99</v>
      </c>
      <c r="C5">
        <v>0.7</v>
      </c>
      <c r="D5">
        <v>0.3</v>
      </c>
      <c r="E5">
        <v>0</v>
      </c>
      <c r="F5">
        <v>23</v>
      </c>
      <c r="G5">
        <v>0.97</v>
      </c>
      <c r="H5">
        <v>0.18</v>
      </c>
      <c r="I5">
        <v>0.5</v>
      </c>
      <c r="J5">
        <v>0.98</v>
      </c>
      <c r="K5">
        <v>0.4</v>
      </c>
      <c r="L5">
        <v>0</v>
      </c>
      <c r="M5">
        <v>0.8</v>
      </c>
      <c r="N5">
        <v>0</v>
      </c>
      <c r="O5">
        <v>0</v>
      </c>
      <c r="P5">
        <v>0.8</v>
      </c>
      <c r="Q5">
        <v>0</v>
      </c>
      <c r="R5">
        <v>0.6</v>
      </c>
      <c r="S5">
        <v>0</v>
      </c>
    </row>
    <row r="6" spans="1:19" x14ac:dyDescent="0.25">
      <c r="A6" t="s">
        <v>88</v>
      </c>
      <c r="B6">
        <v>1</v>
      </c>
      <c r="C6">
        <v>0.75</v>
      </c>
      <c r="D6">
        <v>0</v>
      </c>
      <c r="E6">
        <v>0</v>
      </c>
      <c r="F6">
        <v>24</v>
      </c>
      <c r="G6">
        <v>0.98</v>
      </c>
      <c r="H6">
        <v>0.2</v>
      </c>
      <c r="I6">
        <v>1</v>
      </c>
      <c r="J6">
        <v>1</v>
      </c>
      <c r="K6">
        <v>0.5</v>
      </c>
      <c r="L6">
        <v>0</v>
      </c>
      <c r="M6">
        <v>0.9</v>
      </c>
      <c r="N6">
        <v>0</v>
      </c>
      <c r="O6">
        <v>0</v>
      </c>
      <c r="P6">
        <v>1</v>
      </c>
      <c r="Q6">
        <v>0</v>
      </c>
      <c r="R6">
        <v>0.8</v>
      </c>
      <c r="S6">
        <v>0</v>
      </c>
    </row>
  </sheetData>
  <pageMargins left="0.7" right="0.7" top="0.75" bottom="0.75" header="0.3" footer="0.3"/>
  <pageSetup orientation="portrait"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topLeftCell="B1" zoomScale="90" zoomScaleNormal="90" workbookViewId="0">
      <selection activeCell="C24" sqref="C24"/>
    </sheetView>
  </sheetViews>
  <sheetFormatPr baseColWidth="10" defaultColWidth="9.28515625" defaultRowHeight="15" x14ac:dyDescent="0.25"/>
  <cols>
    <col min="1" max="1" width="33.28515625" style="6" customWidth="1"/>
    <col min="2" max="2" width="82.5703125" style="6" customWidth="1"/>
    <col min="3" max="3" width="47.42578125" customWidth="1"/>
    <col min="4" max="4" width="16" bestFit="1" customWidth="1"/>
    <col min="5" max="5" width="16.140625" customWidth="1"/>
  </cols>
  <sheetData>
    <row r="1" spans="1:5" ht="45.4" customHeight="1" x14ac:dyDescent="0.25">
      <c r="A1" s="1" t="s">
        <v>4</v>
      </c>
      <c r="B1" s="1" t="s">
        <v>5</v>
      </c>
      <c r="C1" s="4" t="s">
        <v>6</v>
      </c>
    </row>
    <row r="2" spans="1:5" x14ac:dyDescent="0.25">
      <c r="A2" t="s">
        <v>62</v>
      </c>
      <c r="B2" t="s">
        <v>63</v>
      </c>
      <c r="C2" s="12">
        <v>10000000</v>
      </c>
    </row>
    <row r="3" spans="1:5" x14ac:dyDescent="0.25">
      <c r="A3" t="s">
        <v>64</v>
      </c>
      <c r="B3" t="s">
        <v>65</v>
      </c>
      <c r="C3" s="12">
        <v>1</v>
      </c>
    </row>
    <row r="4" spans="1:5" x14ac:dyDescent="0.25">
      <c r="A4" t="s">
        <v>64</v>
      </c>
      <c r="B4" t="s">
        <v>66</v>
      </c>
      <c r="C4" s="12">
        <v>428328000</v>
      </c>
    </row>
    <row r="5" spans="1:5" x14ac:dyDescent="0.25">
      <c r="A5" t="s">
        <v>64</v>
      </c>
      <c r="B5" t="s">
        <v>67</v>
      </c>
      <c r="C5" s="12">
        <v>90600000</v>
      </c>
      <c r="D5" s="12"/>
      <c r="E5" s="12"/>
    </row>
    <row r="6" spans="1:5" x14ac:dyDescent="0.25">
      <c r="A6" t="s">
        <v>64</v>
      </c>
      <c r="B6" t="s">
        <v>68</v>
      </c>
      <c r="C6" s="12">
        <v>620000000</v>
      </c>
    </row>
    <row r="7" spans="1:5" x14ac:dyDescent="0.25">
      <c r="A7" t="s">
        <v>69</v>
      </c>
      <c r="B7" t="s">
        <v>70</v>
      </c>
      <c r="C7" s="12">
        <v>15000000</v>
      </c>
    </row>
    <row r="8" spans="1:5" x14ac:dyDescent="0.25">
      <c r="A8" t="s">
        <v>69</v>
      </c>
      <c r="B8" t="s">
        <v>71</v>
      </c>
      <c r="C8" s="12">
        <v>199767413</v>
      </c>
    </row>
    <row r="9" spans="1:5" x14ac:dyDescent="0.25">
      <c r="A9" t="s">
        <v>62</v>
      </c>
      <c r="B9" t="s">
        <v>72</v>
      </c>
      <c r="C9" s="12">
        <v>1</v>
      </c>
    </row>
    <row r="10" spans="1:5" x14ac:dyDescent="0.25">
      <c r="A10" t="s">
        <v>62</v>
      </c>
      <c r="B10" t="s">
        <v>73</v>
      </c>
      <c r="C10" s="12">
        <v>566591900</v>
      </c>
      <c r="D10" s="11"/>
    </row>
    <row r="11" spans="1:5" x14ac:dyDescent="0.25">
      <c r="A11" t="s">
        <v>64</v>
      </c>
      <c r="B11" t="s">
        <v>74</v>
      </c>
      <c r="C11" s="12">
        <v>280637431</v>
      </c>
    </row>
    <row r="12" spans="1:5" x14ac:dyDescent="0.25">
      <c r="A12" t="s">
        <v>75</v>
      </c>
      <c r="B12" t="s">
        <v>76</v>
      </c>
      <c r="C12" s="12">
        <v>1</v>
      </c>
    </row>
    <row r="13" spans="1:5" x14ac:dyDescent="0.25">
      <c r="A13" t="s">
        <v>75</v>
      </c>
      <c r="B13" t="s">
        <v>77</v>
      </c>
      <c r="C13" s="12">
        <v>1</v>
      </c>
    </row>
    <row r="14" spans="1:5" x14ac:dyDescent="0.25">
      <c r="A14" t="s">
        <v>75</v>
      </c>
      <c r="B14" t="s">
        <v>78</v>
      </c>
      <c r="C14" s="12">
        <v>10000000</v>
      </c>
    </row>
    <row r="15" spans="1:5" x14ac:dyDescent="0.25">
      <c r="A15" t="s">
        <v>75</v>
      </c>
      <c r="B15" t="s">
        <v>79</v>
      </c>
      <c r="C15" s="12">
        <v>1</v>
      </c>
    </row>
    <row r="16" spans="1:5" x14ac:dyDescent="0.25">
      <c r="A16" t="s">
        <v>75</v>
      </c>
      <c r="B16" t="s">
        <v>80</v>
      </c>
      <c r="C16" s="11">
        <v>147573000</v>
      </c>
      <c r="D16" s="12"/>
      <c r="E16" s="12"/>
    </row>
    <row r="17" spans="1:3" x14ac:dyDescent="0.25">
      <c r="A17" t="s">
        <v>75</v>
      </c>
      <c r="B17" t="s">
        <v>81</v>
      </c>
      <c r="C17" s="12">
        <v>50000000</v>
      </c>
    </row>
    <row r="18" spans="1:3" x14ac:dyDescent="0.25">
      <c r="A18" t="s">
        <v>62</v>
      </c>
      <c r="B18" t="s">
        <v>82</v>
      </c>
      <c r="C18" s="12">
        <v>154800000</v>
      </c>
    </row>
    <row r="19" spans="1:3" x14ac:dyDescent="0.25">
      <c r="A19" t="s">
        <v>69</v>
      </c>
      <c r="B19" t="s">
        <v>83</v>
      </c>
      <c r="C19" s="12">
        <v>50000000</v>
      </c>
    </row>
    <row r="24" spans="1:3" x14ac:dyDescent="0.25">
      <c r="C24" s="12"/>
    </row>
    <row r="25" spans="1:3" x14ac:dyDescent="0.25">
      <c r="C25"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zoomScale="90" zoomScaleNormal="90" workbookViewId="0">
      <selection activeCell="H4" sqref="H4"/>
    </sheetView>
  </sheetViews>
  <sheetFormatPr baseColWidth="10" defaultColWidth="9.140625" defaultRowHeight="15" x14ac:dyDescent="0.25"/>
  <cols>
    <col min="1" max="1" width="20.7109375" customWidth="1"/>
    <col min="2" max="2" width="22.85546875" customWidth="1"/>
    <col min="3" max="3" width="16.7109375" customWidth="1"/>
    <col min="4" max="4" width="26.7109375" customWidth="1"/>
    <col min="5" max="5" width="18.7109375" customWidth="1"/>
    <col min="6" max="6" width="18.85546875" customWidth="1"/>
    <col min="7" max="7" width="21.28515625" customWidth="1"/>
    <col min="8" max="8" width="22.28515625" customWidth="1"/>
  </cols>
  <sheetData>
    <row r="1" spans="1:8" ht="43.15" customHeight="1" x14ac:dyDescent="0.25">
      <c r="A1" s="5" t="s">
        <v>7</v>
      </c>
      <c r="B1" s="5" t="s">
        <v>33</v>
      </c>
      <c r="C1" s="5" t="s">
        <v>8</v>
      </c>
      <c r="D1" s="5" t="s">
        <v>34</v>
      </c>
      <c r="E1" s="5" t="s">
        <v>9</v>
      </c>
      <c r="F1" s="5" t="s">
        <v>5</v>
      </c>
      <c r="G1" s="5" t="s">
        <v>24</v>
      </c>
      <c r="H1" s="5" t="s">
        <v>23</v>
      </c>
    </row>
    <row r="2" spans="1:8" x14ac:dyDescent="0.25">
      <c r="A2">
        <v>5805</v>
      </c>
      <c r="B2" t="s">
        <v>35</v>
      </c>
      <c r="C2">
        <v>5798</v>
      </c>
      <c r="D2" t="s">
        <v>44</v>
      </c>
      <c r="E2">
        <v>5779</v>
      </c>
      <c r="F2" t="s">
        <v>63</v>
      </c>
      <c r="G2">
        <v>5822</v>
      </c>
      <c r="H2" t="s">
        <v>84</v>
      </c>
    </row>
    <row r="3" spans="1:8" x14ac:dyDescent="0.25">
      <c r="A3">
        <v>5806</v>
      </c>
      <c r="B3" t="s">
        <v>36</v>
      </c>
      <c r="C3">
        <v>5795</v>
      </c>
      <c r="D3" t="s">
        <v>45</v>
      </c>
      <c r="E3">
        <v>5771</v>
      </c>
      <c r="F3" t="s">
        <v>65</v>
      </c>
      <c r="G3">
        <v>5823</v>
      </c>
      <c r="H3" t="s">
        <v>85</v>
      </c>
    </row>
    <row r="4" spans="1:8" x14ac:dyDescent="0.25">
      <c r="A4">
        <v>5807</v>
      </c>
      <c r="B4" t="s">
        <v>37</v>
      </c>
      <c r="C4">
        <v>5796</v>
      </c>
      <c r="D4" t="s">
        <v>46</v>
      </c>
      <c r="E4">
        <v>5770</v>
      </c>
      <c r="F4" t="s">
        <v>66</v>
      </c>
      <c r="G4">
        <v>5824</v>
      </c>
      <c r="H4" t="s">
        <v>86</v>
      </c>
    </row>
    <row r="5" spans="1:8" x14ac:dyDescent="0.25">
      <c r="A5">
        <v>5808</v>
      </c>
      <c r="B5" t="s">
        <v>38</v>
      </c>
      <c r="C5">
        <v>5797</v>
      </c>
      <c r="D5" t="s">
        <v>47</v>
      </c>
      <c r="E5">
        <v>5769</v>
      </c>
      <c r="F5" t="s">
        <v>67</v>
      </c>
      <c r="G5">
        <v>5825</v>
      </c>
      <c r="H5" t="s">
        <v>87</v>
      </c>
    </row>
    <row r="6" spans="1:8" x14ac:dyDescent="0.25">
      <c r="A6">
        <v>5809</v>
      </c>
      <c r="B6" t="s">
        <v>39</v>
      </c>
      <c r="C6">
        <v>5794</v>
      </c>
      <c r="D6" t="s">
        <v>48</v>
      </c>
      <c r="E6">
        <v>5768</v>
      </c>
      <c r="F6" t="s">
        <v>68</v>
      </c>
      <c r="G6">
        <v>5826</v>
      </c>
      <c r="H6" t="s">
        <v>88</v>
      </c>
    </row>
    <row r="7" spans="1:8" x14ac:dyDescent="0.25">
      <c r="A7">
        <v>5810</v>
      </c>
      <c r="B7" t="s">
        <v>40</v>
      </c>
      <c r="C7">
        <v>5793</v>
      </c>
      <c r="D7" t="s">
        <v>49</v>
      </c>
      <c r="E7">
        <v>5774</v>
      </c>
      <c r="F7" t="s">
        <v>70</v>
      </c>
    </row>
    <row r="8" spans="1:8" x14ac:dyDescent="0.25">
      <c r="A8">
        <v>5811</v>
      </c>
      <c r="B8" t="s">
        <v>41</v>
      </c>
      <c r="C8">
        <v>5800</v>
      </c>
      <c r="D8" t="s">
        <v>50</v>
      </c>
      <c r="E8">
        <v>5773</v>
      </c>
      <c r="F8" t="s">
        <v>71</v>
      </c>
    </row>
    <row r="9" spans="1:8" x14ac:dyDescent="0.25">
      <c r="A9">
        <v>5812</v>
      </c>
      <c r="B9" t="s">
        <v>42</v>
      </c>
      <c r="C9">
        <v>5799</v>
      </c>
      <c r="D9" t="s">
        <v>51</v>
      </c>
      <c r="E9">
        <v>5777</v>
      </c>
      <c r="F9" t="s">
        <v>72</v>
      </c>
    </row>
    <row r="10" spans="1:8" x14ac:dyDescent="0.25">
      <c r="A10">
        <v>5813</v>
      </c>
      <c r="B10" t="s">
        <v>43</v>
      </c>
      <c r="C10">
        <v>5801</v>
      </c>
      <c r="D10" t="s">
        <v>52</v>
      </c>
      <c r="E10">
        <v>5776</v>
      </c>
      <c r="F10" t="s">
        <v>73</v>
      </c>
    </row>
    <row r="11" spans="1:8" x14ac:dyDescent="0.25">
      <c r="C11">
        <v>5802</v>
      </c>
      <c r="D11" t="s">
        <v>53</v>
      </c>
      <c r="E11">
        <v>5772</v>
      </c>
      <c r="F11" t="s">
        <v>74</v>
      </c>
    </row>
    <row r="12" spans="1:8" x14ac:dyDescent="0.25">
      <c r="C12">
        <v>5791</v>
      </c>
      <c r="D12" t="s">
        <v>54</v>
      </c>
      <c r="E12">
        <v>5781</v>
      </c>
      <c r="F12" t="s">
        <v>76</v>
      </c>
    </row>
    <row r="13" spans="1:8" x14ac:dyDescent="0.25">
      <c r="C13">
        <v>5792</v>
      </c>
      <c r="D13" t="s">
        <v>55</v>
      </c>
      <c r="E13">
        <v>5780</v>
      </c>
      <c r="F13" t="s">
        <v>77</v>
      </c>
    </row>
    <row r="14" spans="1:8" x14ac:dyDescent="0.25">
      <c r="C14">
        <v>5789</v>
      </c>
      <c r="D14" t="s">
        <v>56</v>
      </c>
      <c r="E14">
        <v>5785</v>
      </c>
      <c r="F14" t="s">
        <v>78</v>
      </c>
    </row>
    <row r="15" spans="1:8" x14ac:dyDescent="0.25">
      <c r="C15">
        <v>5790</v>
      </c>
      <c r="D15" t="s">
        <v>57</v>
      </c>
      <c r="E15">
        <v>5783</v>
      </c>
      <c r="F15" t="s">
        <v>79</v>
      </c>
    </row>
    <row r="16" spans="1:8" x14ac:dyDescent="0.25">
      <c r="C16">
        <v>5803</v>
      </c>
      <c r="D16" t="s">
        <v>58</v>
      </c>
      <c r="E16">
        <v>5782</v>
      </c>
      <c r="F16" t="s">
        <v>80</v>
      </c>
    </row>
    <row r="17" spans="3:6" x14ac:dyDescent="0.25">
      <c r="C17">
        <v>5786</v>
      </c>
      <c r="D17" t="s">
        <v>59</v>
      </c>
      <c r="E17">
        <v>5784</v>
      </c>
      <c r="F17" t="s">
        <v>81</v>
      </c>
    </row>
    <row r="18" spans="3:6" x14ac:dyDescent="0.25">
      <c r="C18">
        <v>5787</v>
      </c>
      <c r="D18" t="s">
        <v>60</v>
      </c>
      <c r="E18">
        <v>5778</v>
      </c>
      <c r="F18" t="s">
        <v>82</v>
      </c>
    </row>
    <row r="19" spans="3:6" x14ac:dyDescent="0.25">
      <c r="C19">
        <v>5788</v>
      </c>
      <c r="D19" t="s">
        <v>61</v>
      </c>
      <c r="E19">
        <v>5775</v>
      </c>
      <c r="F19" t="s">
        <v>83</v>
      </c>
    </row>
  </sheetData>
  <sheetProtection password="C44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PlantillaTotalUsos</vt:lpstr>
      <vt:lpstr>PlantillaFuentes</vt:lpstr>
      <vt:lpstr>PlantillaMetasLineaBaseAPSB</vt:lpstr>
      <vt:lpstr>PlantillaMetasRecursosAPSB</vt:lpstr>
      <vt:lpstr>Catalogos</vt:lpstr>
      <vt:lpstr>Compromisos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Nicolás Martinez</dc:creator>
  <cp:lastModifiedBy>Home</cp:lastModifiedBy>
  <dcterms:created xsi:type="dcterms:W3CDTF">2020-03-24T17:16:45Z</dcterms:created>
  <dcterms:modified xsi:type="dcterms:W3CDTF">2021-09-07T22:25:01Z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2.5.3</vt:lpwstr>
  </property>
</Properties>
</file>