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Y ROPERO BACCA\Downloads\pdfcompressor (5)\"/>
    </mc:Choice>
  </mc:AlternateContent>
  <xr:revisionPtr revIDLastSave="0" documentId="13_ncr:1_{65768616-A6A0-4167-9683-6DA829F5A3FB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O6" i="9"/>
  <c r="O5" i="9"/>
  <c r="O4" i="9"/>
  <c r="O3" i="9"/>
  <c r="O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3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3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4" authorId="0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4" authorId="0" shapeId="0" xr:uid="{00000000-0006-0000-0000-00000A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4" authorId="0" shapeId="0" xr:uid="{00000000-0006-0000-0000-00000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 xr:uid="{00000000-0006-0000-0000-00000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 xr:uid="{00000000-0006-0000-0000-00000D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5" authorId="0" shapeId="0" xr:uid="{00000000-0006-0000-0000-00000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 xr:uid="{00000000-0006-0000-0000-00000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 xr:uid="{00000000-0006-0000-0000-00001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 xr:uid="{00000000-0006-0000-0000-00001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 xr:uid="{00000000-0006-0000-0000-00001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 xr:uid="{00000000-0006-0000-0000-00001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6" authorId="0" shapeId="0" xr:uid="{00000000-0006-0000-0000-000024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
Este campo es requerido.
Este campo es requerido.</t>
        </r>
      </text>
    </comment>
    <comment ref="B7" authorId="0" shapeId="0" xr:uid="{00000000-0006-0000-0000-000014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7" authorId="0" shapeId="0" xr:uid="{00000000-0006-0000-0000-000015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7" authorId="0" shapeId="0" xr:uid="{00000000-0006-0000-0000-00001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 xr:uid="{00000000-0006-0000-0000-00001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8" authorId="0" shapeId="0" xr:uid="{00000000-0006-0000-0000-000018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8" authorId="0" shapeId="0" xr:uid="{00000000-0006-0000-0000-000019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8" authorId="0" shapeId="0" xr:uid="{00000000-0006-0000-0000-00001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 xr:uid="{00000000-0006-0000-0000-00001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 xr:uid="{00000000-0006-0000-0000-00001C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9" authorId="0" shapeId="0" xr:uid="{00000000-0006-0000-0000-00001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 xr:uid="{00000000-0006-0000-0000-00001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0" authorId="0" shapeId="0" xr:uid="{00000000-0006-0000-0000-00001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 xr:uid="{00000000-0006-0000-0000-00002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 xr:uid="{00000000-0006-0000-0000-00002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 xr:uid="{00000000-0006-0000-0000-00002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 shapeId="0" xr:uid="{00000000-0006-0000-0000-000025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
Este campo es requerido.
Este campo es requerido.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N2" authorId="0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3" authorId="0" shapeId="0" xr:uid="{00000000-0006-0000-0200-00000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4" authorId="0" shapeId="0" xr:uid="{00000000-0006-0000-0200-00000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5" authorId="0" shapeId="0" xr:uid="{00000000-0006-0000-0200-00000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6" authorId="0" shapeId="0" xr:uid="{00000000-0006-0000-0200-00000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 xr:uid="{00000000-0006-0000-0300-00000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 xr:uid="{00000000-0006-0000-0300-00000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 xr:uid="{00000000-0006-0000-0300-00000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 xr:uid="{00000000-0006-0000-0300-00000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 xr:uid="{00000000-0006-0000-0300-00000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 xr:uid="{00000000-0006-0000-0300-00000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 xr:uid="{00000000-0006-0000-0300-00000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 xr:uid="{00000000-0006-0000-0300-00000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 xr:uid="{00000000-0006-0000-0300-00000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 xr:uid="{00000000-0006-0000-0300-00000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sharedStrings.xml><?xml version="1.0" encoding="utf-8"?>
<sst xmlns="http://schemas.openxmlformats.org/spreadsheetml/2006/main" count="178" uniqueCount="89">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</sst>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78484450819421"/>
        <bgColor indexed="64"/>
      </patternFill>
    </fill>
    <fill>
      <patternFill patternType="solid">
        <fgColor theme="8" tint="0.39976195562608724"/>
        <bgColor indexed="64"/>
      </patternFill>
    </fill>
    <fill>
      <patternFill patternType="solid">
        <fgColor theme="9" tint="0.39976195562608724"/>
        <bgColor indexed="64"/>
      </patternFill>
    </fill>
    <fill>
      <patternFill patternType="solid">
        <fgColor theme="7" tint="0.39976195562608724"/>
        <bgColor indexed="64"/>
      </patternFill>
    </fill>
    <fill>
      <patternFill patternType="solid">
        <fgColor theme="5" tint="0.39976195562608724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/>
    <xf numFmtId="41" fontId="3" fillId="0" borderId="0"/>
    <xf numFmtId="9" fontId="3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10" fontId="0" fillId="0" borderId="1" xfId="3" applyNumberFormat="1" applyFont="1" applyBorder="1"/>
    <xf numFmtId="1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165" fontId="0" fillId="0" borderId="1" xfId="1" applyNumberFormat="1" applyFont="1" applyBorder="1"/>
    <xf numFmtId="2" fontId="0" fillId="0" borderId="1" xfId="2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11" borderId="0" xfId="0" applyFill="1"/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82" name="202" hidden="1">
          <a:extLst>
            <a:ext uri="{FF2B5EF4-FFF2-40B4-BE49-F238E27FC236}">
              <a16:creationId xmlns:a16="http://schemas.microsoft.com/office/drawing/2014/main" id="{7F928F19-5523-4775-8E91-A8C871ECB1FA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86" name="202" hidden="1">
          <a:extLst>
            <a:ext uri="{FF2B5EF4-FFF2-40B4-BE49-F238E27FC236}">
              <a16:creationId xmlns:a16="http://schemas.microsoft.com/office/drawing/2014/main" id="{6363D7BF-38F9-4B4F-BD80-4C68174D8727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85" name="1" hidden="1">
          <a:extLst>
            <a:ext uri="{FF2B5EF4-FFF2-40B4-BE49-F238E27FC236}">
              <a16:creationId xmlns:a16="http://schemas.microsoft.com/office/drawing/2014/main" id="{DB0952E1-FAF4-4FD9-9287-134C2BC4C2D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89" name="202" hidden="1">
          <a:extLst>
            <a:ext uri="{FF2B5EF4-FFF2-40B4-BE49-F238E27FC236}">
              <a16:creationId xmlns:a16="http://schemas.microsoft.com/office/drawing/2014/main" id="{67D3DA7F-6949-44CF-9233-2D688EE85D3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88" name="100" hidden="1">
          <a:extLst>
            <a:ext uri="{FF2B5EF4-FFF2-40B4-BE49-F238E27FC236}">
              <a16:creationId xmlns:a16="http://schemas.microsoft.com/office/drawing/2014/main" id="{B6F0D175-6654-4FE2-831C-355E7532C00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92" name="202" hidden="1">
          <a:extLst>
            <a:ext uri="{FF2B5EF4-FFF2-40B4-BE49-F238E27FC236}">
              <a16:creationId xmlns:a16="http://schemas.microsoft.com/office/drawing/2014/main" id="{B7928AC4-D5AD-4338-B6F7-0A52D5C6A64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91" name="100" hidden="1">
          <a:extLst>
            <a:ext uri="{FF2B5EF4-FFF2-40B4-BE49-F238E27FC236}">
              <a16:creationId xmlns:a16="http://schemas.microsoft.com/office/drawing/2014/main" id="{59C72601-01F5-4C4F-9920-530A7E7EC567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95" name="202" hidden="1">
          <a:extLst>
            <a:ext uri="{FF2B5EF4-FFF2-40B4-BE49-F238E27FC236}">
              <a16:creationId xmlns:a16="http://schemas.microsoft.com/office/drawing/2014/main" id="{170E7A43-2D3E-466C-AAA7-D85F0AA73F1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94" name="100" hidden="1">
          <a:extLst>
            <a:ext uri="{FF2B5EF4-FFF2-40B4-BE49-F238E27FC236}">
              <a16:creationId xmlns:a16="http://schemas.microsoft.com/office/drawing/2014/main" id="{847B3713-88F0-4A47-A077-C1F94A88F704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933450</xdr:colOff>
      <xdr:row>48</xdr:row>
      <xdr:rowOff>38100</xdr:rowOff>
    </xdr:to>
    <xdr:sp macro="" textlink="">
      <xdr:nvSpPr>
        <xdr:cNvPr id="2052" name="202" hidden="1">
          <a:extLst>
            <a:ext uri="{FF2B5EF4-FFF2-40B4-BE49-F238E27FC236}">
              <a16:creationId xmlns:a16="http://schemas.microsoft.com/office/drawing/2014/main" id="{CB78A932-D770-4A21-9D5D-22B33854D5B7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E80A7065-A4FB-4898-9CAE-3D1EDAF84D1E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91" name="202" hidden="1">
          <a:extLst>
            <a:ext uri="{FF2B5EF4-FFF2-40B4-BE49-F238E27FC236}">
              <a16:creationId xmlns:a16="http://schemas.microsoft.com/office/drawing/2014/main" id="{75E87CD9-B08B-4D0F-8E9F-52BEB080536A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04" name="202" hidden="1">
          <a:extLst>
            <a:ext uri="{FF2B5EF4-FFF2-40B4-BE49-F238E27FC236}">
              <a16:creationId xmlns:a16="http://schemas.microsoft.com/office/drawing/2014/main" id="{129E8F59-D96E-4060-BD80-B9BF0E175D8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03" name="1" hidden="1">
          <a:extLst>
            <a:ext uri="{FF2B5EF4-FFF2-40B4-BE49-F238E27FC236}">
              <a16:creationId xmlns:a16="http://schemas.microsoft.com/office/drawing/2014/main" id="{55C6F71A-BF71-46E3-A873-07A6C113DA2F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06" name="202" hidden="1">
          <a:extLst>
            <a:ext uri="{FF2B5EF4-FFF2-40B4-BE49-F238E27FC236}">
              <a16:creationId xmlns:a16="http://schemas.microsoft.com/office/drawing/2014/main" id="{67D26D8B-1E1E-4AC4-AE86-BCC2BCFD0B3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05" name="100" hidden="1">
          <a:extLst>
            <a:ext uri="{FF2B5EF4-FFF2-40B4-BE49-F238E27FC236}">
              <a16:creationId xmlns:a16="http://schemas.microsoft.com/office/drawing/2014/main" id="{9DC9AA42-BD3C-49EC-A6CF-517BC672C97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18" name="202" hidden="1">
          <a:extLst>
            <a:ext uri="{FF2B5EF4-FFF2-40B4-BE49-F238E27FC236}">
              <a16:creationId xmlns:a16="http://schemas.microsoft.com/office/drawing/2014/main" id="{3EDFC11A-2757-4D5D-B7BA-F5AF324708F1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17" name="100" hidden="1">
          <a:extLst>
            <a:ext uri="{FF2B5EF4-FFF2-40B4-BE49-F238E27FC236}">
              <a16:creationId xmlns:a16="http://schemas.microsoft.com/office/drawing/2014/main" id="{F3246751-C0B4-4007-87EC-1F8906B28D6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30" name="202" hidden="1">
          <a:extLst>
            <a:ext uri="{FF2B5EF4-FFF2-40B4-BE49-F238E27FC236}">
              <a16:creationId xmlns:a16="http://schemas.microsoft.com/office/drawing/2014/main" id="{E9C7E94D-B3E9-4BF0-97BF-E2DA3651300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29" name="100" hidden="1">
          <a:extLst>
            <a:ext uri="{FF2B5EF4-FFF2-40B4-BE49-F238E27FC236}">
              <a16:creationId xmlns:a16="http://schemas.microsoft.com/office/drawing/2014/main" id="{46C4571B-600A-425E-BCB9-0BF52D5773C1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84" name="202" hidden="1">
          <a:extLst>
            <a:ext uri="{FF2B5EF4-FFF2-40B4-BE49-F238E27FC236}">
              <a16:creationId xmlns:a16="http://schemas.microsoft.com/office/drawing/2014/main" id="{4BE6D2BB-8EE8-4917-AF15-107C103C27B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4138" name="202" hidden="1">
          <a:extLst>
            <a:ext uri="{FF2B5EF4-FFF2-40B4-BE49-F238E27FC236}">
              <a16:creationId xmlns:a16="http://schemas.microsoft.com/office/drawing/2014/main" id="{3F74BAB9-04D9-4073-95A0-D1C0E607723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2" name="202" hidden="1">
          <a:extLst>
            <a:ext uri="{FF2B5EF4-FFF2-40B4-BE49-F238E27FC236}">
              <a16:creationId xmlns:a16="http://schemas.microsoft.com/office/drawing/2014/main" id="{EBD43957-EEDD-419D-9BDA-C676E252B9D3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3" name="202" hidden="1">
          <a:extLst>
            <a:ext uri="{FF2B5EF4-FFF2-40B4-BE49-F238E27FC236}">
              <a16:creationId xmlns:a16="http://schemas.microsoft.com/office/drawing/2014/main" id="{4B020C4F-B5D5-4365-8734-87FABAC5DB8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4" name="202" hidden="1">
          <a:extLst>
            <a:ext uri="{FF2B5EF4-FFF2-40B4-BE49-F238E27FC236}">
              <a16:creationId xmlns:a16="http://schemas.microsoft.com/office/drawing/2014/main" id="{5ECE3E06-C653-4B37-B931-469377B01B4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5" name="202" hidden="1">
          <a:extLst>
            <a:ext uri="{FF2B5EF4-FFF2-40B4-BE49-F238E27FC236}">
              <a16:creationId xmlns:a16="http://schemas.microsoft.com/office/drawing/2014/main" id="{49CFE42B-DFA8-4202-9E92-517646048B3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90" zoomScaleNormal="90" workbookViewId="0">
      <selection activeCell="F10" sqref="F10"/>
    </sheetView>
  </sheetViews>
  <sheetFormatPr baseColWidth="10" defaultColWidth="9.28515625" defaultRowHeight="15" x14ac:dyDescent="0.25"/>
  <cols>
    <col min="1" max="1" width="60.5703125" style="6" customWidth="1"/>
    <col min="2" max="3" width="15.7109375" bestFit="1" customWidth="1"/>
    <col min="4" max="4" width="9.8554687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8">
        <v>0</v>
      </c>
      <c r="C2" s="18">
        <v>0</v>
      </c>
      <c r="D2" s="18">
        <v>0</v>
      </c>
      <c r="E2" s="18">
        <v>0</v>
      </c>
      <c r="F2" t="s">
        <v>56</v>
      </c>
    </row>
    <row r="3" spans="1:8" x14ac:dyDescent="0.25">
      <c r="A3" t="s">
        <v>36</v>
      </c>
      <c r="B3" s="18">
        <v>350954152</v>
      </c>
      <c r="C3" s="18">
        <v>63381011</v>
      </c>
      <c r="D3" s="18">
        <v>0</v>
      </c>
      <c r="E3" s="18">
        <v>0</v>
      </c>
      <c r="F3" t="s">
        <v>56</v>
      </c>
      <c r="H3" t="s">
        <v>56</v>
      </c>
    </row>
    <row r="4" spans="1:8" x14ac:dyDescent="0.25">
      <c r="A4" t="s">
        <v>37</v>
      </c>
      <c r="B4" s="18">
        <v>205611569</v>
      </c>
      <c r="C4" s="18">
        <v>17085100</v>
      </c>
      <c r="D4" s="18">
        <v>0</v>
      </c>
      <c r="E4" s="18">
        <v>0</v>
      </c>
      <c r="F4" t="s">
        <v>56</v>
      </c>
      <c r="H4" t="s">
        <v>56</v>
      </c>
    </row>
    <row r="5" spans="1:8" x14ac:dyDescent="0.25">
      <c r="A5" t="s">
        <v>38</v>
      </c>
      <c r="B5" s="18">
        <v>523728214</v>
      </c>
      <c r="C5" s="18">
        <v>70525692</v>
      </c>
      <c r="D5" s="18">
        <v>0</v>
      </c>
      <c r="E5" s="18">
        <v>0</v>
      </c>
      <c r="F5" t="s">
        <v>54</v>
      </c>
      <c r="G5" t="s">
        <v>56</v>
      </c>
      <c r="H5" t="s">
        <v>56</v>
      </c>
    </row>
    <row r="6" spans="1:8" x14ac:dyDescent="0.25">
      <c r="A6" t="s">
        <v>39</v>
      </c>
      <c r="B6" s="18">
        <v>0</v>
      </c>
      <c r="C6" s="18">
        <v>0</v>
      </c>
      <c r="D6" s="18">
        <v>0</v>
      </c>
      <c r="E6" s="18">
        <v>0</v>
      </c>
      <c r="F6" s="20" t="s">
        <v>56</v>
      </c>
    </row>
    <row r="7" spans="1:8" x14ac:dyDescent="0.25">
      <c r="A7" t="s">
        <v>40</v>
      </c>
      <c r="B7" s="18">
        <v>350954152</v>
      </c>
      <c r="C7" s="18">
        <v>411756397</v>
      </c>
      <c r="D7" s="18">
        <v>0</v>
      </c>
      <c r="E7" s="18">
        <v>0</v>
      </c>
      <c r="F7" t="s">
        <v>56</v>
      </c>
      <c r="H7" t="s">
        <v>56</v>
      </c>
    </row>
    <row r="8" spans="1:8" x14ac:dyDescent="0.25">
      <c r="A8" t="s">
        <v>41</v>
      </c>
      <c r="B8" s="18">
        <v>348114377</v>
      </c>
      <c r="C8" s="18">
        <v>218243603</v>
      </c>
      <c r="D8" s="18">
        <v>0</v>
      </c>
      <c r="E8" s="18">
        <v>0</v>
      </c>
      <c r="F8" t="s">
        <v>56</v>
      </c>
      <c r="H8" t="s">
        <v>56</v>
      </c>
    </row>
    <row r="9" spans="1:8" x14ac:dyDescent="0.25">
      <c r="A9" t="s">
        <v>42</v>
      </c>
      <c r="B9" s="18">
        <v>559074532</v>
      </c>
      <c r="C9" s="18">
        <v>98572847</v>
      </c>
      <c r="D9" s="18">
        <v>0</v>
      </c>
      <c r="E9" s="18">
        <v>0</v>
      </c>
      <c r="F9" t="s">
        <v>54</v>
      </c>
      <c r="G9" t="s">
        <v>56</v>
      </c>
      <c r="H9" t="s">
        <v>56</v>
      </c>
    </row>
    <row r="10" spans="1:8" x14ac:dyDescent="0.25">
      <c r="A10" t="s">
        <v>43</v>
      </c>
      <c r="B10" s="18">
        <v>0</v>
      </c>
      <c r="C10" s="18">
        <v>0</v>
      </c>
      <c r="D10" s="18">
        <v>0</v>
      </c>
      <c r="E10" s="18">
        <v>0</v>
      </c>
      <c r="F10" s="20" t="s">
        <v>53</v>
      </c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C14" sqref="C14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  <col min="7" max="7" width="12.140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1">
        <v>0</v>
      </c>
      <c r="C2" s="11">
        <v>0</v>
      </c>
      <c r="D2" s="11">
        <v>0</v>
      </c>
      <c r="E2" s="11">
        <v>0</v>
      </c>
    </row>
    <row r="3" spans="1:5" x14ac:dyDescent="0.25">
      <c r="A3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t="s">
        <v>47</v>
      </c>
      <c r="B5" s="11">
        <v>0</v>
      </c>
      <c r="C5" s="11">
        <v>0</v>
      </c>
      <c r="D5" s="11">
        <v>0</v>
      </c>
      <c r="E5" s="11">
        <v>0</v>
      </c>
    </row>
    <row r="6" spans="1:5" x14ac:dyDescent="0.25">
      <c r="A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25">
      <c r="A8" t="s">
        <v>50</v>
      </c>
      <c r="B8" s="11">
        <v>0</v>
      </c>
      <c r="C8" s="11">
        <v>0</v>
      </c>
      <c r="D8" s="11">
        <v>0</v>
      </c>
      <c r="E8" s="11">
        <v>0</v>
      </c>
    </row>
    <row r="9" spans="1:5" x14ac:dyDescent="0.25">
      <c r="A9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5" x14ac:dyDescent="0.25">
      <c r="A10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25">
      <c r="A12" t="s">
        <v>54</v>
      </c>
      <c r="B12" s="12">
        <v>115832930</v>
      </c>
      <c r="C12" s="11">
        <v>0</v>
      </c>
      <c r="D12" s="11">
        <v>0</v>
      </c>
      <c r="E12" s="11">
        <v>0</v>
      </c>
    </row>
    <row r="13" spans="1:5" x14ac:dyDescent="0.25">
      <c r="A13" t="s">
        <v>55</v>
      </c>
      <c r="B13" s="19">
        <v>0</v>
      </c>
      <c r="C13" s="12">
        <v>841279325</v>
      </c>
      <c r="D13" s="11">
        <v>0</v>
      </c>
      <c r="E13" s="11">
        <v>0</v>
      </c>
    </row>
    <row r="14" spans="1:5" x14ac:dyDescent="0.25">
      <c r="A14" t="s">
        <v>56</v>
      </c>
      <c r="B14" s="12">
        <v>1258143061</v>
      </c>
      <c r="C14" s="12">
        <v>728572487</v>
      </c>
      <c r="D14" s="11">
        <v>0</v>
      </c>
      <c r="E14" s="11">
        <v>0</v>
      </c>
    </row>
    <row r="15" spans="1:5" x14ac:dyDescent="0.25">
      <c r="A15" t="s">
        <v>57</v>
      </c>
      <c r="B15" s="11">
        <v>0</v>
      </c>
      <c r="C15" s="11">
        <v>0</v>
      </c>
      <c r="D15" s="11">
        <v>0</v>
      </c>
      <c r="E15" s="11">
        <v>0</v>
      </c>
    </row>
    <row r="16" spans="1:5" x14ac:dyDescent="0.25">
      <c r="A16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25">
      <c r="A17" t="s">
        <v>59</v>
      </c>
      <c r="B17" s="11">
        <v>0</v>
      </c>
      <c r="C17" s="11">
        <v>0</v>
      </c>
      <c r="D17" s="11">
        <v>0</v>
      </c>
      <c r="E17" s="11">
        <v>0</v>
      </c>
    </row>
    <row r="18" spans="1:5" x14ac:dyDescent="0.25">
      <c r="A18" t="s">
        <v>60</v>
      </c>
      <c r="B18" s="11">
        <v>0</v>
      </c>
      <c r="C18" s="11">
        <v>0</v>
      </c>
      <c r="D18" s="11">
        <v>0</v>
      </c>
      <c r="E18" s="11">
        <v>0</v>
      </c>
    </row>
    <row r="19" spans="1:5" x14ac:dyDescent="0.25">
      <c r="A19" t="s">
        <v>61</v>
      </c>
      <c r="B19" s="11">
        <v>0</v>
      </c>
      <c r="C19" s="11">
        <v>0</v>
      </c>
      <c r="D19" s="11">
        <v>0</v>
      </c>
      <c r="E19" s="11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I1" zoomScale="90" zoomScaleNormal="90" workbookViewId="0">
      <selection activeCell="M11" sqref="M11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3">
        <v>0.98</v>
      </c>
      <c r="C2" s="13">
        <v>0.17</v>
      </c>
      <c r="D2" s="14">
        <v>0.29199999999999998</v>
      </c>
      <c r="E2" s="14">
        <v>0.33</v>
      </c>
      <c r="F2" s="15">
        <v>23.4</v>
      </c>
      <c r="G2" s="13">
        <v>0.77</v>
      </c>
      <c r="H2" s="13">
        <v>0.11</v>
      </c>
      <c r="I2" s="14">
        <v>0.9</v>
      </c>
      <c r="J2" s="13">
        <v>1</v>
      </c>
      <c r="K2" s="13">
        <v>0</v>
      </c>
      <c r="L2" s="16">
        <v>4463.21</v>
      </c>
      <c r="M2" s="13">
        <v>0</v>
      </c>
      <c r="N2" s="20">
        <v>9.0500000000000007</v>
      </c>
      <c r="O2" s="15">
        <f>((60*60*60*24*30)/1000)-(4000*20)</f>
        <v>75520</v>
      </c>
      <c r="P2" s="13">
        <v>0</v>
      </c>
      <c r="Q2" s="13">
        <v>0</v>
      </c>
      <c r="R2" s="13">
        <v>0.33329999999999999</v>
      </c>
      <c r="S2" s="13">
        <v>0.2</v>
      </c>
    </row>
    <row r="3" spans="1:19" x14ac:dyDescent="0.25">
      <c r="A3" t="s">
        <v>85</v>
      </c>
      <c r="B3" s="13">
        <v>0.97929999999999995</v>
      </c>
      <c r="C3" s="13">
        <v>0.17730000000000001</v>
      </c>
      <c r="D3" s="13">
        <v>0.14199999999999999</v>
      </c>
      <c r="E3" s="13">
        <v>0.13500000000000001</v>
      </c>
      <c r="F3" s="15">
        <v>23.4</v>
      </c>
      <c r="G3" s="13">
        <v>0.96209999999999996</v>
      </c>
      <c r="H3" s="13">
        <v>0.1497</v>
      </c>
      <c r="I3" s="13">
        <v>0.92</v>
      </c>
      <c r="J3" s="13">
        <v>0.92369999999999997</v>
      </c>
      <c r="K3" s="13">
        <v>0</v>
      </c>
      <c r="L3" s="15">
        <v>4288.47</v>
      </c>
      <c r="M3" s="13">
        <v>0</v>
      </c>
      <c r="N3" s="20">
        <v>9.0500000000000007</v>
      </c>
      <c r="O3" s="15">
        <f>((60*60*60*24*30)/1000)-(4220*20)</f>
        <v>71120</v>
      </c>
      <c r="P3" s="13">
        <v>0.3</v>
      </c>
      <c r="Q3" s="13">
        <v>0</v>
      </c>
      <c r="R3" s="13">
        <v>0.67</v>
      </c>
      <c r="S3" s="13">
        <v>0.4</v>
      </c>
    </row>
    <row r="4" spans="1:19" x14ac:dyDescent="0.25">
      <c r="A4" t="s">
        <v>86</v>
      </c>
      <c r="B4" s="13">
        <v>0.98</v>
      </c>
      <c r="C4" s="13">
        <v>0.22</v>
      </c>
      <c r="D4" s="13">
        <v>4.4999999999999998E-2</v>
      </c>
      <c r="E4" s="13">
        <v>4.4999999999999998E-2</v>
      </c>
      <c r="F4" s="15">
        <v>23.4</v>
      </c>
      <c r="G4" s="13">
        <v>0.96699999999999997</v>
      </c>
      <c r="H4" s="13">
        <v>0.155</v>
      </c>
      <c r="I4" s="13">
        <v>0.93</v>
      </c>
      <c r="J4" s="13">
        <v>0.93</v>
      </c>
      <c r="K4" s="13">
        <v>0.1</v>
      </c>
      <c r="L4">
        <v>4556.0200000000004</v>
      </c>
      <c r="M4" s="13">
        <v>0.1</v>
      </c>
      <c r="N4" s="20">
        <v>18.48</v>
      </c>
      <c r="O4" s="15">
        <f>((60*60*60*24*30)/1000)-(4400*20)</f>
        <v>67520</v>
      </c>
      <c r="P4" s="13">
        <v>0.6</v>
      </c>
      <c r="Q4" s="13">
        <v>0</v>
      </c>
      <c r="R4" s="13">
        <v>0.7</v>
      </c>
      <c r="S4" s="13">
        <v>0.6</v>
      </c>
    </row>
    <row r="5" spans="1:19" x14ac:dyDescent="0.25">
      <c r="A5" t="s">
        <v>87</v>
      </c>
      <c r="B5" s="13">
        <v>0.98199999999999998</v>
      </c>
      <c r="C5" s="13">
        <v>0.25</v>
      </c>
      <c r="D5" s="13">
        <v>4.4999999999999998E-2</v>
      </c>
      <c r="E5" s="13">
        <v>4.4999999999999998E-2</v>
      </c>
      <c r="F5" s="15">
        <v>23.4</v>
      </c>
      <c r="G5" s="13">
        <v>0.96899999999999997</v>
      </c>
      <c r="H5" s="13">
        <v>0.16</v>
      </c>
      <c r="I5" s="13">
        <v>0.94</v>
      </c>
      <c r="J5" s="13">
        <v>0.93799999999999994</v>
      </c>
      <c r="K5" s="13">
        <v>0.12</v>
      </c>
      <c r="L5">
        <v>4647.1400000000003</v>
      </c>
      <c r="M5" s="13">
        <v>0.15</v>
      </c>
      <c r="N5" s="20">
        <v>28.43</v>
      </c>
      <c r="O5" s="15">
        <f>((60*60*60*24*30)/1000)-(4600*20)</f>
        <v>63520</v>
      </c>
      <c r="P5" s="13">
        <v>0.75</v>
      </c>
      <c r="Q5" s="13">
        <v>0</v>
      </c>
      <c r="R5" s="13">
        <v>0.72</v>
      </c>
      <c r="S5" s="13">
        <v>0.7</v>
      </c>
    </row>
    <row r="6" spans="1:19" x14ac:dyDescent="0.25">
      <c r="A6" t="s">
        <v>88</v>
      </c>
      <c r="B6" s="13">
        <v>0.98399999999999999</v>
      </c>
      <c r="C6" s="13">
        <v>0.3</v>
      </c>
      <c r="D6" s="13">
        <v>4.4999999999999998E-2</v>
      </c>
      <c r="E6" s="13">
        <v>4.4999999999999998E-2</v>
      </c>
      <c r="F6" s="15">
        <v>23.4</v>
      </c>
      <c r="G6" s="13">
        <v>0.97</v>
      </c>
      <c r="H6" s="13">
        <v>0.17</v>
      </c>
      <c r="I6" s="13">
        <v>0.95</v>
      </c>
      <c r="J6" s="13">
        <v>0.94</v>
      </c>
      <c r="K6" s="13">
        <v>0.15</v>
      </c>
      <c r="L6">
        <v>4740.08</v>
      </c>
      <c r="M6" s="13">
        <v>0.2</v>
      </c>
      <c r="N6" s="20">
        <v>37.909999999999997</v>
      </c>
      <c r="O6" s="15">
        <f>((60*60*60*24*30)/1000)-(4900*20)</f>
        <v>57520</v>
      </c>
      <c r="P6" s="13">
        <v>0.9</v>
      </c>
      <c r="Q6" s="13">
        <v>0</v>
      </c>
      <c r="R6" s="13">
        <v>0.74</v>
      </c>
      <c r="S6" s="13">
        <v>0.75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7" sqref="C7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7">
        <v>74982652</v>
      </c>
    </row>
    <row r="3" spans="1:3" x14ac:dyDescent="0.25">
      <c r="A3" t="s">
        <v>64</v>
      </c>
      <c r="B3" t="s">
        <v>65</v>
      </c>
      <c r="C3" s="17">
        <v>0</v>
      </c>
    </row>
    <row r="4" spans="1:3" x14ac:dyDescent="0.25">
      <c r="A4" t="s">
        <v>64</v>
      </c>
      <c r="B4" t="s">
        <v>66</v>
      </c>
      <c r="C4" s="17">
        <v>15000000000</v>
      </c>
    </row>
    <row r="5" spans="1:3" x14ac:dyDescent="0.25">
      <c r="A5" t="s">
        <v>64</v>
      </c>
      <c r="B5" t="s">
        <v>67</v>
      </c>
      <c r="C5" s="17">
        <f>17771465145</f>
        <v>17771465145</v>
      </c>
    </row>
    <row r="6" spans="1:3" x14ac:dyDescent="0.25">
      <c r="A6" t="s">
        <v>64</v>
      </c>
      <c r="B6" t="s">
        <v>68</v>
      </c>
      <c r="C6" s="17">
        <v>0</v>
      </c>
    </row>
    <row r="7" spans="1:3" x14ac:dyDescent="0.25">
      <c r="A7" t="s">
        <v>69</v>
      </c>
      <c r="B7" t="s">
        <v>70</v>
      </c>
      <c r="C7" s="17">
        <v>0</v>
      </c>
    </row>
    <row r="8" spans="1:3" x14ac:dyDescent="0.25">
      <c r="A8" t="s">
        <v>69</v>
      </c>
      <c r="B8" t="s">
        <v>71</v>
      </c>
      <c r="C8" s="17">
        <v>0</v>
      </c>
    </row>
    <row r="9" spans="1:3" x14ac:dyDescent="0.25">
      <c r="A9" t="s">
        <v>62</v>
      </c>
      <c r="B9" t="s">
        <v>72</v>
      </c>
      <c r="C9" s="17">
        <v>0</v>
      </c>
    </row>
    <row r="10" spans="1:3" x14ac:dyDescent="0.25">
      <c r="A10" t="s">
        <v>62</v>
      </c>
      <c r="B10" t="s">
        <v>73</v>
      </c>
      <c r="C10" s="17">
        <v>0</v>
      </c>
    </row>
    <row r="11" spans="1:3" x14ac:dyDescent="0.25">
      <c r="A11" t="s">
        <v>64</v>
      </c>
      <c r="B11" t="s">
        <v>74</v>
      </c>
      <c r="C11" s="17">
        <v>0</v>
      </c>
    </row>
    <row r="12" spans="1:3" x14ac:dyDescent="0.25">
      <c r="A12" t="s">
        <v>75</v>
      </c>
      <c r="B12" t="s">
        <v>76</v>
      </c>
      <c r="C12" s="17">
        <v>0</v>
      </c>
    </row>
    <row r="13" spans="1:3" x14ac:dyDescent="0.25">
      <c r="A13" t="s">
        <v>75</v>
      </c>
      <c r="B13" t="s">
        <v>77</v>
      </c>
      <c r="C13" s="17">
        <v>0</v>
      </c>
    </row>
    <row r="14" spans="1:3" x14ac:dyDescent="0.25">
      <c r="A14" t="s">
        <v>75</v>
      </c>
      <c r="B14" t="s">
        <v>78</v>
      </c>
      <c r="C14" s="17">
        <v>0</v>
      </c>
    </row>
    <row r="15" spans="1:3" x14ac:dyDescent="0.25">
      <c r="A15" t="s">
        <v>75</v>
      </c>
      <c r="B15" t="s">
        <v>79</v>
      </c>
      <c r="C15" s="17">
        <v>0</v>
      </c>
    </row>
    <row r="16" spans="1:3" x14ac:dyDescent="0.25">
      <c r="A16" t="s">
        <v>75</v>
      </c>
      <c r="B16" t="s">
        <v>80</v>
      </c>
      <c r="C16" s="17">
        <v>0</v>
      </c>
    </row>
    <row r="17" spans="1:3" x14ac:dyDescent="0.25">
      <c r="A17" t="s">
        <v>75</v>
      </c>
      <c r="B17" t="s">
        <v>81</v>
      </c>
      <c r="C17" s="17">
        <v>0</v>
      </c>
    </row>
    <row r="18" spans="1:3" x14ac:dyDescent="0.25">
      <c r="A18" t="s">
        <v>62</v>
      </c>
      <c r="B18" t="s">
        <v>82</v>
      </c>
      <c r="C18" s="17">
        <v>0</v>
      </c>
    </row>
    <row r="19" spans="1:3" x14ac:dyDescent="0.25">
      <c r="A19" t="s">
        <v>69</v>
      </c>
      <c r="B19" t="s">
        <v>83</v>
      </c>
      <c r="C19" s="17">
        <v>0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topLeftCell="A7" zoomScale="90" zoomScaleNormal="90" workbookViewId="0">
      <selection activeCell="D8" sqref="D8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ANTONY ROPERO BACCA</cp:lastModifiedBy>
  <dcterms:created xsi:type="dcterms:W3CDTF">2020-03-24T17:16:45Z</dcterms:created>
  <dcterms:modified xsi:type="dcterms:W3CDTF">2021-09-16T21:30:14Z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