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Y ROPERO BACCA\Downloads\pdfcompressor (5)\"/>
    </mc:Choice>
  </mc:AlternateContent>
  <xr:revisionPtr revIDLastSave="0" documentId="13_ncr:1_{65768616-A6A0-4167-9683-6DA829F5A3FB}" xr6:coauthVersionLast="47" xr6:coauthVersionMax="47" xr10:uidLastSave="{00000000-0000-0000-0000-000000000000}"/>
  <bookViews>
    <workbookView xWindow="-120" yWindow="-120" windowWidth="20730" windowHeight="11160" tabRatio="619" xr2:uid="{00000000-000D-0000-FFFF-FFFF00000000}"/>
  </bookViews>
  <sheets>
    <sheet name="PlantillaTotalUsos" sheetId="5" r:id="rId1"/>
    <sheet name="PlantillaFuentes" sheetId="3" r:id="rId2"/>
    <sheet name="PlantillaMetasLineaBaseAPSB" sheetId="9" r:id="rId3"/>
    <sheet name="PlantillaMetasRecursosAPSB" sheetId="4" r:id="rId4"/>
    <sheet name="Catalogos" sheetId="8" r:id="rId5"/>
  </sheets>
  <externalReferences>
    <externalReference r:id="rId6"/>
  </externalReferences>
  <definedNames>
    <definedName name="Acueducto">#REF!</definedName>
    <definedName name="Alcantarillado">#REF!</definedName>
    <definedName name="Año_comienzo_Plan">[1]Supuestos!#REF!</definedName>
    <definedName name="Aseo">#REF!</definedName>
    <definedName name="Compromisos">PlantillaTotalUsos!$A$2:$A$9</definedName>
    <definedName name="Fuente">#REF!</definedName>
    <definedName name="Indicador">#REF!</definedName>
    <definedName name="Otras">#REF!</definedName>
    <definedName name="Prioridad">#REF!</definedName>
    <definedName name="ResponsableEjecucion">#REF!</definedName>
    <definedName name="Servicio">#REF!</definedName>
    <definedName name="Zona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4" l="1"/>
  <c r="O6" i="9"/>
  <c r="O5" i="9"/>
  <c r="O4" i="9"/>
  <c r="O3" i="9"/>
  <c r="O2" i="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2" authorId="0" shapeId="0" xr:uid="{00000000-0006-0000-00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2" authorId="0" shapeId="0" xr:uid="{00000000-0006-0000-00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2" authorId="0" shapeId="0" xr:uid="{00000000-0006-0000-00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2" authorId="0" shapeId="0" xr:uid="{00000000-0006-0000-00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3" authorId="0" shapeId="0" xr:uid="{00000000-0006-0000-0000-00000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3" authorId="0" shapeId="0" xr:uid="{00000000-0006-0000-0000-000006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3" authorId="0" shapeId="0" xr:uid="{00000000-0006-0000-00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3" authorId="0" shapeId="0" xr:uid="{00000000-0006-0000-00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4" authorId="0" shapeId="0" xr:uid="{00000000-0006-0000-0000-00000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4" authorId="0" shapeId="0" xr:uid="{00000000-0006-0000-0000-00000A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4" authorId="0" shapeId="0" xr:uid="{00000000-0006-0000-00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4" authorId="0" shapeId="0" xr:uid="{00000000-0006-0000-00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5" authorId="0" shapeId="0" xr:uid="{00000000-0006-0000-0000-00000D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5" authorId="0" shapeId="0" xr:uid="{00000000-0006-0000-00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5" authorId="0" shapeId="0" xr:uid="{00000000-0006-0000-00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6" authorId="0" shapeId="0" xr:uid="{00000000-0006-0000-0000-00001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000-00001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6" authorId="0" shapeId="0" xr:uid="{00000000-0006-0000-0000-00001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6" authorId="0" shapeId="0" xr:uid="{00000000-0006-0000-0000-00001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6" authorId="0" shapeId="0" xr:uid="{00000000-0006-0000-0000-000024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
Este campo es requerido.</t>
        </r>
      </text>
    </comment>
    <comment ref="B7" authorId="0" shapeId="0" xr:uid="{00000000-0006-0000-0000-000014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7" authorId="0" shapeId="0" xr:uid="{00000000-0006-0000-0000-000015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7" authorId="0" shapeId="0" xr:uid="{00000000-0006-0000-0000-00001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7" authorId="0" shapeId="0" xr:uid="{00000000-0006-0000-0000-00001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8" authorId="0" shapeId="0" xr:uid="{00000000-0006-0000-0000-000018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C8" authorId="0" shapeId="0" xr:uid="{00000000-0006-0000-0000-000019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8" authorId="0" shapeId="0" xr:uid="{00000000-0006-0000-0000-00001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8" authorId="0" shapeId="0" xr:uid="{00000000-0006-0000-0000-00001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000-00001C000000}">
      <text>
        <r>
          <rPr>
            <sz val="11"/>
            <color theme="1"/>
            <rFont val="Calibri"/>
            <family val="2"/>
            <scheme val="minor"/>
          </rPr>
          <t>Este campo debe ser un número entero positivo</t>
        </r>
      </text>
    </comment>
    <comment ref="D9" authorId="0" shapeId="0" xr:uid="{00000000-0006-0000-0000-00001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9" authorId="0" shapeId="0" xr:uid="{00000000-0006-0000-0000-00001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B10" authorId="0" shapeId="0" xr:uid="{00000000-0006-0000-0000-00001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000-000020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D10" authorId="0" shapeId="0" xr:uid="{00000000-0006-0000-0000-00002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E10" authorId="0" shapeId="0" xr:uid="{00000000-0006-0000-0000-00002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F10" authorId="0" shapeId="0" xr:uid="{00000000-0006-0000-0000-000025000000}">
      <text>
        <r>
          <rPr>
            <sz val="11"/>
            <color theme="1"/>
            <rFont val="Calibri"/>
            <family val="2"/>
            <scheme val="minor"/>
          </rPr>
          <t>Este campo es requerido.
Este campo es requerido.
Este campo es requerido.
Este campo es requerido.
Este campo es requerido.
Este campo es requerido.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Diego Nicolás Martinez</author>
  </authors>
  <commentList>
    <comment ref="B1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C1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G1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H1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los resultados arrojados por el Censo DANE 2018.</t>
        </r>
      </text>
    </comment>
    <comment ref="J1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K1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>El valor que debe ingresar en la línea base, corresponde a la información cargada en el SUI para la vigencia 2018 del REC.</t>
        </r>
      </text>
    </comment>
    <comment ref="N2" authorId="0" shapeId="0" xr:uid="{00000000-0006-0000-0200-000007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3" authorId="0" shapeId="0" xr:uid="{00000000-0006-0000-0200-000008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4" authorId="0" shapeId="0" xr:uid="{00000000-0006-0000-0200-000009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5" authorId="0" shapeId="0" xr:uid="{00000000-0006-0000-0200-00000A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  <comment ref="N6" authorId="0" shapeId="0" xr:uid="{00000000-0006-0000-0200-00000B000000}">
      <text>
        <r>
          <rPr>
            <sz val="11"/>
            <color theme="1"/>
            <rFont val="Calibri"/>
            <family val="2"/>
            <scheme val="minor"/>
          </rPr>
          <t>El valor, como es porcentaje debe ser de 0 a 1, el separador decimal es la coma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3" authorId="0" shapeId="0" xr:uid="{00000000-0006-0000-0300-000001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6" authorId="0" shapeId="0" xr:uid="{00000000-0006-0000-0300-000002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7" authorId="0" shapeId="0" xr:uid="{00000000-0006-0000-0300-000003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8" authorId="0" shapeId="0" xr:uid="{00000000-0006-0000-0300-000004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9" authorId="0" shapeId="0" xr:uid="{00000000-0006-0000-0300-000005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0" authorId="0" shapeId="0" xr:uid="{00000000-0006-0000-0300-000006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1" authorId="0" shapeId="0" xr:uid="{00000000-0006-0000-0300-000007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2" authorId="0" shapeId="0" xr:uid="{00000000-0006-0000-0300-000008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3" authorId="0" shapeId="0" xr:uid="{00000000-0006-0000-0300-000009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4" authorId="0" shapeId="0" xr:uid="{00000000-0006-0000-0300-00000A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5" authorId="0" shapeId="0" xr:uid="{00000000-0006-0000-0300-00000B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6" authorId="0" shapeId="0" xr:uid="{00000000-0006-0000-0300-00000C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7" authorId="0" shapeId="0" xr:uid="{00000000-0006-0000-0300-00000D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8" authorId="0" shapeId="0" xr:uid="{00000000-0006-0000-0300-00000E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  <comment ref="C19" authorId="0" shapeId="0" xr:uid="{00000000-0006-0000-0300-00000F000000}">
      <text>
        <r>
          <rPr>
            <sz val="11"/>
            <color theme="1"/>
            <rFont val="Calibri"/>
            <family val="2"/>
            <scheme val="minor"/>
          </rPr>
          <t>Este campo es requerido.</t>
        </r>
      </text>
    </comment>
  </commentList>
</comments>
</file>

<file path=xl/sharedStrings.xml><?xml version="1.0" encoding="utf-8"?>
<sst xmlns="http://schemas.openxmlformats.org/spreadsheetml/2006/main" count="178" uniqueCount="89">
  <si>
    <t>AÑO 1</t>
  </si>
  <si>
    <t>AÑO 2</t>
  </si>
  <si>
    <t>AÑO 3</t>
  </si>
  <si>
    <t>AÑO 4</t>
  </si>
  <si>
    <t>SECTOR</t>
  </si>
  <si>
    <t>INDICADOR</t>
  </si>
  <si>
    <t>RECURSOS A INVERTIR</t>
  </si>
  <si>
    <t>IDSGP_COMPROMISOS_USOS</t>
  </si>
  <si>
    <t>IDSINAS_FUENTES_FINANCIACION</t>
  </si>
  <si>
    <t>IDSINAS_INDICADOR</t>
  </si>
  <si>
    <t>FUENTE DE FINANCIACION 1</t>
  </si>
  <si>
    <t>FUENTE DE FINANCIACION 2</t>
  </si>
  <si>
    <t>FUENTE DE FINANCIACION 3</t>
  </si>
  <si>
    <t>COBERTURA ACUEDUCTO URBANA (%)</t>
  </si>
  <si>
    <t>COBERTURA ACUEDUCTO RURAL (%)</t>
  </si>
  <si>
    <t>CONTINUIDAD URBANA (Horas/dia)</t>
  </si>
  <si>
    <t>COBERTURA ALCANTARILLADO URBANA (%)</t>
  </si>
  <si>
    <t>COBERTURA ALCANTARILLADO RURAL (%)</t>
  </si>
  <si>
    <t>TRATAMIENTO DE AGUAS RESIDUALES URBANA (%)</t>
  </si>
  <si>
    <t>COBERTURA ASEO URBANA (%)</t>
  </si>
  <si>
    <t>COBERTURA ASEO RURAL (%)</t>
  </si>
  <si>
    <t>CALIDAD DEL AGUA URBANA - IRCA (%)</t>
  </si>
  <si>
    <t>CALIDAD DEL AGUA RURAL - IRCA (%)</t>
  </si>
  <si>
    <t>LINEA BASE / PERIODO DE GOBIERNO</t>
  </si>
  <si>
    <t>IDSINAS_LINEA_BASE_PERIODO_GOBIERNO_SGP</t>
  </si>
  <si>
    <t>MICROMEDICION URBANA (%)</t>
  </si>
  <si>
    <t>APROVECHAMIENTO DE RESIDUOS SOLIDOS URBANOS (%)</t>
  </si>
  <si>
    <t>PORCENTAJE EJECUCION PROYECTOS PGIRS (%)</t>
  </si>
  <si>
    <t>PORCENTAJE EJECUCION POIR (%)</t>
  </si>
  <si>
    <t>PORCENTAJE EJECUCION PSMV (%)</t>
  </si>
  <si>
    <t>PORCENTAJE EJECUCION PMGR (%)</t>
  </si>
  <si>
    <t>TONELADAS URBANAS DISPUESTAS SITIO DISPOSICION FINAL</t>
  </si>
  <si>
    <t>INDICE PERDIDAS POR SUSCRIPTOR ZONA URBANA (m3)</t>
  </si>
  <si>
    <t>PROYECCION COMPROMISOS Y USOS</t>
  </si>
  <si>
    <t>FUENTES DE FINANCIACION PARA INVERSION</t>
  </si>
  <si>
    <t>SERVICIO A LA DEUDA</t>
  </si>
  <si>
    <t>PAGO DE SUBSIDIOS A PRESTADORES DE ACUEDUCTO</t>
  </si>
  <si>
    <t>PAGO DE SUBSIDIOS A PRESTADORES DE ALCANTARILLADO</t>
  </si>
  <si>
    <t>PAGO DE SUBSIDIOS A PRESTADORES DE ASEO</t>
  </si>
  <si>
    <t>COMPROMISOS CON EL PDA PARA INVERSION</t>
  </si>
  <si>
    <t>COMPROMISOS PARA INVERSIÓN CON PRESTADORES DE ACUEDUCTO</t>
  </si>
  <si>
    <t>COMPROMISOS PARA INVERSIÓN CON PRESTADORES DE ALCANTARILLADO</t>
  </si>
  <si>
    <t>COMPROMISOS PARA INVERSIÓN CON PRESTADORES DE ASEO</t>
  </si>
  <si>
    <t>COMPROMISOS CON OTRO ESQUEMA DE INVERSIÓN DIFERENTE AL PDA</t>
  </si>
  <si>
    <t>1% DE LOS INGRESOS CORRIENTES (PROTECCIÓN DE CUENCAS)</t>
  </si>
  <si>
    <t>COOPERACIÓN INTERNACIONAL</t>
  </si>
  <si>
    <t>CRÉDITO BANCA MULTILATERAL</t>
  </si>
  <si>
    <t>CRÉDITO PÚBLICO</t>
  </si>
  <si>
    <t>OBRAS POR IMPUESTO</t>
  </si>
  <si>
    <t>PGN</t>
  </si>
  <si>
    <t>PROYECTOS CON EL PDA (PLANES DEPARTAMENTALES PARA EL MANEJO EMPRESARIAL DE LOS SERVICIOS DE AGUA Y SANEAMIENTO)</t>
  </si>
  <si>
    <t>PROYECTOS DE INVERSIÓN CON EL DEPARTAMENTO</t>
  </si>
  <si>
    <t>RECURSOS DEL PROGRAMA DE DESARROLLO CON ENFOQUE TERRITORIAL (PDET)</t>
  </si>
  <si>
    <t>RECURSOS OCAD PAZ</t>
  </si>
  <si>
    <t>RECURSOS PROPIOS</t>
  </si>
  <si>
    <t>REGALÍAS DIRECTAS</t>
  </si>
  <si>
    <t>SGP DE AGUA POTABLE Y SANEAMIENTO BÁSICO</t>
  </si>
  <si>
    <t>SGP PROPÓSITO GENERAL DE LIBRE INVERSIÓN</t>
  </si>
  <si>
    <t>TASA COMPENSADA</t>
  </si>
  <si>
    <t>VALOR DE INVERSIÓN VIA TARIFAS ESTABLECIDO POR EL PRESTADOR PARA ACUEDUCTO</t>
  </si>
  <si>
    <t>VALOR DE INVERSIÓN VIA TARIFAS ESTABLECIDO POR EL PRESTADOR PARA ALCANTARILLADO</t>
  </si>
  <si>
    <t>VALOR DE INVERSIÓN VIA TARIFAS ESTABLECIDO POR EL PRESTADOR PARA ASEO</t>
  </si>
  <si>
    <t>ASEO</t>
  </si>
  <si>
    <t>APROVECHAMIENTO DE RESIDUOS SÓLIDOS URBANOS</t>
  </si>
  <si>
    <t>ACUEDUCTO</t>
  </si>
  <si>
    <t>CALIDAD DEL AGUA RURAL</t>
  </si>
  <si>
    <t>CALIDAD DEL AGUA URBANA</t>
  </si>
  <si>
    <t>COBERTURA ACUEDUCTO RURAL</t>
  </si>
  <si>
    <t>COBERTURA ACUEDUCTO URBANA</t>
  </si>
  <si>
    <t>ALCANTARILLADO</t>
  </si>
  <si>
    <t>COBERTURA ALCANTARILLADO RURAL</t>
  </si>
  <si>
    <t>COBERTURA ALCANTARILLADO URBANA</t>
  </si>
  <si>
    <t>COBERTURA ASEO RURAL</t>
  </si>
  <si>
    <t>COBERTURA ASEO URBANA</t>
  </si>
  <si>
    <t>CONTINUIDAD URBANA</t>
  </si>
  <si>
    <t>ASEGURAMIENTO</t>
  </si>
  <si>
    <t>ÍNDICE DE PÉRDIDAS POR SUSCRIPTOR FACTURADO EN LA ZONA URBANA</t>
  </si>
  <si>
    <t>MICROMEDICIÓN URBANA</t>
  </si>
  <si>
    <t>PORCENTAJE EJECUCIÓN PMGR</t>
  </si>
  <si>
    <t>PORCENTAJE EJECUCIÓN POIR</t>
  </si>
  <si>
    <t>PORCENTAJE EJECUCIÓN PROYECTOS PGIRS</t>
  </si>
  <si>
    <t>PORCENTAJE EJECUCIÓN PSMV</t>
  </si>
  <si>
    <t>TONELADAS URBANAS DISPUESTAS SITIO DE DISPOSICIÓN FINAL ADECUADO</t>
  </si>
  <si>
    <t>TRATAMIENTO DE AGUAS RESIDUALES URBANA</t>
  </si>
  <si>
    <t>LINEA BASE</t>
  </si>
  <si>
    <t>META AÑO 1</t>
  </si>
  <si>
    <t>META AÑO 2</t>
  </si>
  <si>
    <t>META AÑO 3</t>
  </si>
  <si>
    <t>META AÑO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</si>
</sst>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3" formatCode="_-* #,##0.00_-;\-* #,##0.00_-;_-* &quot;-&quot;??_-;_-@_-"/>
    <numFmt numFmtId="164" formatCode="_-* #,##0.00_-;\-* #,##0.00_-;_-* &quot;-&quot;_-;_-@_-"/>
    <numFmt numFmtId="165" formatCode="_-* #,##0_-;\-* #,##0_-;_-* &quot;-&quot;??_-;_-@_-"/>
  </numFmts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92CDDC"/>
        <bgColor indexed="64"/>
      </patternFill>
    </fill>
    <fill>
      <patternFill patternType="solid">
        <fgColor rgb="FF95B3D7"/>
        <bgColor indexed="64"/>
      </patternFill>
    </fill>
    <fill>
      <patternFill patternType="solid">
        <fgColor rgb="FFDA8C94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theme="0" tint="-0.14978484450819421"/>
        <bgColor indexed="64"/>
      </patternFill>
    </fill>
    <fill>
      <patternFill patternType="solid">
        <fgColor theme="8" tint="0.39976195562608724"/>
        <bgColor indexed="64"/>
      </patternFill>
    </fill>
    <fill>
      <patternFill patternType="solid">
        <fgColor theme="9" tint="0.39976195562608724"/>
        <bgColor indexed="64"/>
      </patternFill>
    </fill>
    <fill>
      <patternFill patternType="solid">
        <fgColor theme="7" tint="0.39976195562608724"/>
        <bgColor indexed="64"/>
      </patternFill>
    </fill>
    <fill>
      <patternFill patternType="solid">
        <fgColor theme="5" tint="0.39976195562608724"/>
        <bgColor indexed="64"/>
      </patternFill>
    </fill>
    <fill>
      <patternFill patternType="lightGray">
        <fgColor indexed="13"/>
        <bgColor indexed="1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3" fillId="0" borderId="0"/>
    <xf numFmtId="41" fontId="3" fillId="0" borderId="0"/>
    <xf numFmtId="9" fontId="3" fillId="0" borderId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1" fillId="7" borderId="1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2" applyNumberFormat="1" applyFont="1" applyBorder="1" applyAlignment="1">
      <alignment horizontal="center" vertical="center" wrapText="1"/>
    </xf>
    <xf numFmtId="10" fontId="0" fillId="0" borderId="1" xfId="3" applyNumberFormat="1" applyFont="1" applyBorder="1"/>
    <xf numFmtId="1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165" fontId="0" fillId="0" borderId="1" xfId="1" applyNumberFormat="1" applyFont="1" applyBorder="1"/>
    <xf numFmtId="2" fontId="0" fillId="0" borderId="1" xfId="2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 wrapText="1"/>
    </xf>
    <xf numFmtId="0" fontId="0" fillId="11" borderId="0" xfId="0" applyFill="1"/>
  </cellXfs>
  <cellStyles count="4">
    <cellStyle name="Millares" xfId="1" builtinId="3"/>
    <cellStyle name="Millares [0]" xfId="2" builtinId="6"/>
    <cellStyle name="Normal" xfId="0" builtinId="0"/>
    <cellStyle name="Porcentaje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2" name="202" hidden="1">
          <a:extLst>
            <a:ext uri="{FF2B5EF4-FFF2-40B4-BE49-F238E27FC236}">
              <a16:creationId xmlns:a16="http://schemas.microsoft.com/office/drawing/2014/main" id="{7F928F19-5523-4775-8E91-A8C871ECB1F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6" name="202" hidden="1">
          <a:extLst>
            <a:ext uri="{FF2B5EF4-FFF2-40B4-BE49-F238E27FC236}">
              <a16:creationId xmlns:a16="http://schemas.microsoft.com/office/drawing/2014/main" id="{6363D7BF-38F9-4B4F-BD80-4C68174D872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5" name="1" hidden="1">
          <a:extLst>
            <a:ext uri="{FF2B5EF4-FFF2-40B4-BE49-F238E27FC236}">
              <a16:creationId xmlns:a16="http://schemas.microsoft.com/office/drawing/2014/main" id="{DB0952E1-FAF4-4FD9-9287-134C2BC4C2D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9" name="202" hidden="1">
          <a:extLst>
            <a:ext uri="{FF2B5EF4-FFF2-40B4-BE49-F238E27FC236}">
              <a16:creationId xmlns:a16="http://schemas.microsoft.com/office/drawing/2014/main" id="{67D3DA7F-6949-44CF-9233-2D688EE85D30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88" name="100" hidden="1">
          <a:extLst>
            <a:ext uri="{FF2B5EF4-FFF2-40B4-BE49-F238E27FC236}">
              <a16:creationId xmlns:a16="http://schemas.microsoft.com/office/drawing/2014/main" id="{B6F0D175-6654-4FE2-831C-355E7532C00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2" name="202" hidden="1">
          <a:extLst>
            <a:ext uri="{FF2B5EF4-FFF2-40B4-BE49-F238E27FC236}">
              <a16:creationId xmlns:a16="http://schemas.microsoft.com/office/drawing/2014/main" id="{B7928AC4-D5AD-4338-B6F7-0A52D5C6A64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1" name="100" hidden="1">
          <a:extLst>
            <a:ext uri="{FF2B5EF4-FFF2-40B4-BE49-F238E27FC236}">
              <a16:creationId xmlns:a16="http://schemas.microsoft.com/office/drawing/2014/main" id="{59C72601-01F5-4C4F-9920-530A7E7EC56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5" name="202" hidden="1">
          <a:extLst>
            <a:ext uri="{FF2B5EF4-FFF2-40B4-BE49-F238E27FC236}">
              <a16:creationId xmlns:a16="http://schemas.microsoft.com/office/drawing/2014/main" id="{170E7A43-2D3E-466C-AAA7-D85F0AA73F1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5</xdr:col>
      <xdr:colOff>1952625</xdr:colOff>
      <xdr:row>48</xdr:row>
      <xdr:rowOff>123825</xdr:rowOff>
    </xdr:to>
    <xdr:sp macro="" textlink="">
      <xdr:nvSpPr>
        <xdr:cNvPr id="1094" name="100" hidden="1">
          <a:extLst>
            <a:ext uri="{FF2B5EF4-FFF2-40B4-BE49-F238E27FC236}">
              <a16:creationId xmlns:a16="http://schemas.microsoft.com/office/drawing/2014/main" id="{847B3713-88F0-4A47-A077-C1F94A88F704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933450</xdr:colOff>
      <xdr:row>48</xdr:row>
      <xdr:rowOff>38100</xdr:rowOff>
    </xdr:to>
    <xdr:sp macro="" textlink="">
      <xdr:nvSpPr>
        <xdr:cNvPr id="2052" name="202" hidden="1">
          <a:extLst>
            <a:ext uri="{FF2B5EF4-FFF2-40B4-BE49-F238E27FC236}">
              <a16:creationId xmlns:a16="http://schemas.microsoft.com/office/drawing/2014/main" id="{CB78A932-D770-4A21-9D5D-22B33854D5B7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79" name="202" hidden="1">
          <a:extLst>
            <a:ext uri="{FF2B5EF4-FFF2-40B4-BE49-F238E27FC236}">
              <a16:creationId xmlns:a16="http://schemas.microsoft.com/office/drawing/2014/main" id="{E80A7065-A4FB-4898-9CAE-3D1EDAF84D1E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91" name="202" hidden="1">
          <a:extLst>
            <a:ext uri="{FF2B5EF4-FFF2-40B4-BE49-F238E27FC236}">
              <a16:creationId xmlns:a16="http://schemas.microsoft.com/office/drawing/2014/main" id="{75E87CD9-B08B-4D0F-8E9F-52BEB080536A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4" name="202" hidden="1">
          <a:extLst>
            <a:ext uri="{FF2B5EF4-FFF2-40B4-BE49-F238E27FC236}">
              <a16:creationId xmlns:a16="http://schemas.microsoft.com/office/drawing/2014/main" id="{129E8F59-D96E-4060-BD80-B9BF0E175D8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3" name="1" hidden="1">
          <a:extLst>
            <a:ext uri="{FF2B5EF4-FFF2-40B4-BE49-F238E27FC236}">
              <a16:creationId xmlns:a16="http://schemas.microsoft.com/office/drawing/2014/main" id="{55C6F71A-BF71-46E3-A873-07A6C113DA2F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6" name="202" hidden="1">
          <a:extLst>
            <a:ext uri="{FF2B5EF4-FFF2-40B4-BE49-F238E27FC236}">
              <a16:creationId xmlns:a16="http://schemas.microsoft.com/office/drawing/2014/main" id="{67D26D8B-1E1E-4AC4-AE86-BCC2BCFD0B3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05" name="100" hidden="1">
          <a:extLst>
            <a:ext uri="{FF2B5EF4-FFF2-40B4-BE49-F238E27FC236}">
              <a16:creationId xmlns:a16="http://schemas.microsoft.com/office/drawing/2014/main" id="{9DC9AA42-BD3C-49EC-A6CF-517BC672C978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8" name="202" hidden="1">
          <a:extLst>
            <a:ext uri="{FF2B5EF4-FFF2-40B4-BE49-F238E27FC236}">
              <a16:creationId xmlns:a16="http://schemas.microsoft.com/office/drawing/2014/main" id="{3EDFC11A-2757-4D5D-B7BA-F5AF324708F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17" name="100" hidden="1">
          <a:extLst>
            <a:ext uri="{FF2B5EF4-FFF2-40B4-BE49-F238E27FC236}">
              <a16:creationId xmlns:a16="http://schemas.microsoft.com/office/drawing/2014/main" id="{F3246751-C0B4-4007-87EC-1F8906B28D6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30" name="202" hidden="1">
          <a:extLst>
            <a:ext uri="{FF2B5EF4-FFF2-40B4-BE49-F238E27FC236}">
              <a16:creationId xmlns:a16="http://schemas.microsoft.com/office/drawing/2014/main" id="{E9C7E94D-B3E9-4BF0-97BF-E2DA3651300D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129" name="100" hidden="1">
          <a:extLst>
            <a:ext uri="{FF2B5EF4-FFF2-40B4-BE49-F238E27FC236}">
              <a16:creationId xmlns:a16="http://schemas.microsoft.com/office/drawing/2014/main" id="{46C4571B-600A-425E-BCB9-0BF52D5773C1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0</xdr:colOff>
      <xdr:row>48</xdr:row>
      <xdr:rowOff>19050</xdr:rowOff>
    </xdr:to>
    <xdr:sp macro="" textlink="">
      <xdr:nvSpPr>
        <xdr:cNvPr id="3084" name="202" hidden="1">
          <a:extLst>
            <a:ext uri="{FF2B5EF4-FFF2-40B4-BE49-F238E27FC236}">
              <a16:creationId xmlns:a16="http://schemas.microsoft.com/office/drawing/2014/main" id="{4BE6D2BB-8EE8-4917-AF15-107C103C27B6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138" name="202" hidden="1">
          <a:extLst>
            <a:ext uri="{FF2B5EF4-FFF2-40B4-BE49-F238E27FC236}">
              <a16:creationId xmlns:a16="http://schemas.microsoft.com/office/drawing/2014/main" id="{3F74BAB9-04D9-4073-95A0-D1C0E60772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2" name="202" hidden="1">
          <a:extLst>
            <a:ext uri="{FF2B5EF4-FFF2-40B4-BE49-F238E27FC236}">
              <a16:creationId xmlns:a16="http://schemas.microsoft.com/office/drawing/2014/main" id="{EBD43957-EEDD-419D-9BDA-C676E252B9D3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3" name="202" hidden="1">
          <a:extLst>
            <a:ext uri="{FF2B5EF4-FFF2-40B4-BE49-F238E27FC236}">
              <a16:creationId xmlns:a16="http://schemas.microsoft.com/office/drawing/2014/main" id="{4B020C4F-B5D5-4365-8734-87FABAC5DB82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4" name="202" hidden="1">
          <a:extLst>
            <a:ext uri="{FF2B5EF4-FFF2-40B4-BE49-F238E27FC236}">
              <a16:creationId xmlns:a16="http://schemas.microsoft.com/office/drawing/2014/main" id="{5ECE3E06-C653-4B37-B931-469377B01B4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2</xdr:col>
      <xdr:colOff>1800225</xdr:colOff>
      <xdr:row>48</xdr:row>
      <xdr:rowOff>0</xdr:rowOff>
    </xdr:to>
    <xdr:sp macro="" textlink="">
      <xdr:nvSpPr>
        <xdr:cNvPr id="5" name="202" hidden="1">
          <a:extLst>
            <a:ext uri="{FF2B5EF4-FFF2-40B4-BE49-F238E27FC236}">
              <a16:creationId xmlns:a16="http://schemas.microsoft.com/office/drawing/2014/main" id="{49CFE42B-DFA8-4202-9E92-517646048B3B}"/>
            </a:ext>
          </a:extLst>
        </xdr:cNvPr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HermesDar&#237;o/Downloads/Modelo%20Plan%20Rector%2026042019%20(2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puestos"/>
      <sheetName val="Inversiones Acueducto Urbano "/>
      <sheetName val="Inversiones Acueducto Rural"/>
      <sheetName val="Inversiones Alcantarillado Urb"/>
      <sheetName val="InversionesAlcantarillado Rural"/>
      <sheetName val="Inversiones Aseo Urbano"/>
      <sheetName val="Inversiones Aseo Rural"/>
      <sheetName val="Otras Inversiones"/>
      <sheetName val="Fuentes"/>
      <sheetName val="FLUJO FINANCIERO "/>
      <sheetName val="Indicadores"/>
      <sheetName val="CÓDIG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"/>
  <sheetViews>
    <sheetView tabSelected="1" zoomScale="90" zoomScaleNormal="90" workbookViewId="0">
      <selection activeCell="F10" sqref="F10"/>
    </sheetView>
  </sheetViews>
  <sheetFormatPr baseColWidth="10" defaultColWidth="9.28515625" defaultRowHeight="15" x14ac:dyDescent="0.25"/>
  <cols>
    <col min="1" max="1" width="60.5703125" style="6" customWidth="1"/>
    <col min="2" max="3" width="15.7109375" bestFit="1" customWidth="1"/>
    <col min="4" max="4" width="9.85546875" customWidth="1"/>
    <col min="5" max="5" width="11.7109375" customWidth="1"/>
    <col min="6" max="6" width="31.5703125" customWidth="1"/>
    <col min="7" max="7" width="29.7109375" customWidth="1"/>
    <col min="8" max="8" width="28.85546875" customWidth="1"/>
  </cols>
  <sheetData>
    <row r="1" spans="1:8" ht="35.65" customHeight="1" x14ac:dyDescent="0.25">
      <c r="A1" s="1" t="s">
        <v>33</v>
      </c>
      <c r="B1" s="2" t="s">
        <v>0</v>
      </c>
      <c r="C1" s="2" t="s">
        <v>1</v>
      </c>
      <c r="D1" s="2" t="s">
        <v>2</v>
      </c>
      <c r="E1" s="2" t="s">
        <v>3</v>
      </c>
      <c r="F1" s="3" t="s">
        <v>10</v>
      </c>
      <c r="G1" s="3" t="s">
        <v>11</v>
      </c>
      <c r="H1" s="3" t="s">
        <v>12</v>
      </c>
    </row>
    <row r="2" spans="1:8" x14ac:dyDescent="0.25">
      <c r="A2" t="s">
        <v>35</v>
      </c>
      <c r="B2" s="18">
        <v>0</v>
      </c>
      <c r="C2" s="18">
        <v>0</v>
      </c>
      <c r="D2" s="18">
        <v>0</v>
      </c>
      <c r="E2" s="18">
        <v>0</v>
      </c>
      <c r="F2" t="s">
        <v>56</v>
      </c>
    </row>
    <row r="3" spans="1:8" x14ac:dyDescent="0.25">
      <c r="A3" t="s">
        <v>36</v>
      </c>
      <c r="B3" s="18">
        <v>350954152</v>
      </c>
      <c r="C3" s="18">
        <v>63381011</v>
      </c>
      <c r="D3" s="18">
        <v>0</v>
      </c>
      <c r="E3" s="18">
        <v>0</v>
      </c>
      <c r="F3" t="s">
        <v>56</v>
      </c>
      <c r="H3" t="s">
        <v>56</v>
      </c>
    </row>
    <row r="4" spans="1:8" x14ac:dyDescent="0.25">
      <c r="A4" t="s">
        <v>37</v>
      </c>
      <c r="B4" s="18">
        <v>205611569</v>
      </c>
      <c r="C4" s="18">
        <v>17085100</v>
      </c>
      <c r="D4" s="18">
        <v>0</v>
      </c>
      <c r="E4" s="18">
        <v>0</v>
      </c>
      <c r="F4" t="s">
        <v>56</v>
      </c>
      <c r="H4" t="s">
        <v>56</v>
      </c>
    </row>
    <row r="5" spans="1:8" x14ac:dyDescent="0.25">
      <c r="A5" t="s">
        <v>38</v>
      </c>
      <c r="B5" s="18">
        <v>523728214</v>
      </c>
      <c r="C5" s="18">
        <v>70525692</v>
      </c>
      <c r="D5" s="18">
        <v>0</v>
      </c>
      <c r="E5" s="18">
        <v>0</v>
      </c>
      <c r="F5" t="s">
        <v>54</v>
      </c>
      <c r="G5" t="s">
        <v>56</v>
      </c>
      <c r="H5" t="s">
        <v>56</v>
      </c>
    </row>
    <row r="6" spans="1:8" x14ac:dyDescent="0.25">
      <c r="A6" t="s">
        <v>39</v>
      </c>
      <c r="B6" s="18">
        <v>0</v>
      </c>
      <c r="C6" s="18">
        <v>0</v>
      </c>
      <c r="D6" s="18">
        <v>0</v>
      </c>
      <c r="E6" s="18">
        <v>0</v>
      </c>
      <c r="F6" s="20" t="s">
        <v>56</v>
      </c>
    </row>
    <row r="7" spans="1:8" x14ac:dyDescent="0.25">
      <c r="A7" t="s">
        <v>40</v>
      </c>
      <c r="B7" s="18">
        <v>350954152</v>
      </c>
      <c r="C7" s="18">
        <v>411756397</v>
      </c>
      <c r="D7" s="18">
        <v>0</v>
      </c>
      <c r="E7" s="18">
        <v>0</v>
      </c>
      <c r="F7" t="s">
        <v>56</v>
      </c>
      <c r="H7" t="s">
        <v>56</v>
      </c>
    </row>
    <row r="8" spans="1:8" x14ac:dyDescent="0.25">
      <c r="A8" t="s">
        <v>41</v>
      </c>
      <c r="B8" s="18">
        <v>348114377</v>
      </c>
      <c r="C8" s="18">
        <v>218243603</v>
      </c>
      <c r="D8" s="18">
        <v>0</v>
      </c>
      <c r="E8" s="18">
        <v>0</v>
      </c>
      <c r="F8" t="s">
        <v>56</v>
      </c>
      <c r="H8" t="s">
        <v>56</v>
      </c>
    </row>
    <row r="9" spans="1:8" x14ac:dyDescent="0.25">
      <c r="A9" t="s">
        <v>42</v>
      </c>
      <c r="B9" s="18">
        <v>559074532</v>
      </c>
      <c r="C9" s="18">
        <v>98572847</v>
      </c>
      <c r="D9" s="18">
        <v>0</v>
      </c>
      <c r="E9" s="18">
        <v>0</v>
      </c>
      <c r="F9" t="s">
        <v>54</v>
      </c>
      <c r="G9" t="s">
        <v>56</v>
      </c>
      <c r="H9" t="s">
        <v>56</v>
      </c>
    </row>
    <row r="10" spans="1:8" x14ac:dyDescent="0.25">
      <c r="A10" t="s">
        <v>43</v>
      </c>
      <c r="B10" s="18">
        <v>0</v>
      </c>
      <c r="C10" s="18">
        <v>0</v>
      </c>
      <c r="D10" s="18">
        <v>0</v>
      </c>
      <c r="E10" s="18">
        <v>0</v>
      </c>
      <c r="F10" s="20" t="s">
        <v>53</v>
      </c>
    </row>
  </sheetData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xr:uid="{00000000-0002-0000-0000-000000000000}">
          <x14:formula1>
            <xm:f>Catalogos!$D$2:$D$19</xm:f>
          </x14:formula1>
          <xm:sqref>F2:H10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9"/>
  <sheetViews>
    <sheetView zoomScale="90" zoomScaleNormal="90" workbookViewId="0">
      <selection activeCell="C14" sqref="C14"/>
    </sheetView>
  </sheetViews>
  <sheetFormatPr baseColWidth="10" defaultColWidth="9.28515625" defaultRowHeight="15" x14ac:dyDescent="0.25"/>
  <cols>
    <col min="1" max="1" width="94.28515625" style="6" customWidth="1"/>
    <col min="2" max="2" width="18" customWidth="1"/>
    <col min="3" max="3" width="16.5703125" customWidth="1"/>
    <col min="4" max="4" width="16.28515625" customWidth="1"/>
    <col min="5" max="5" width="15.7109375" customWidth="1"/>
    <col min="7" max="7" width="12.140625" bestFit="1" customWidth="1"/>
  </cols>
  <sheetData>
    <row r="1" spans="1:5" ht="42.4" customHeight="1" x14ac:dyDescent="0.25">
      <c r="A1" s="1" t="s">
        <v>34</v>
      </c>
      <c r="B1" s="2" t="s">
        <v>0</v>
      </c>
      <c r="C1" s="2" t="s">
        <v>1</v>
      </c>
      <c r="D1" s="2" t="s">
        <v>2</v>
      </c>
      <c r="E1" s="2" t="s">
        <v>3</v>
      </c>
    </row>
    <row r="2" spans="1:5" x14ac:dyDescent="0.25">
      <c r="A2" t="s">
        <v>44</v>
      </c>
      <c r="B2" s="11">
        <v>0</v>
      </c>
      <c r="C2" s="11">
        <v>0</v>
      </c>
      <c r="D2" s="11">
        <v>0</v>
      </c>
      <c r="E2" s="11">
        <v>0</v>
      </c>
    </row>
    <row r="3" spans="1:5" x14ac:dyDescent="0.25">
      <c r="A3" t="s">
        <v>45</v>
      </c>
      <c r="B3" s="11">
        <v>0</v>
      </c>
      <c r="C3" s="11">
        <v>0</v>
      </c>
      <c r="D3" s="11">
        <v>0</v>
      </c>
      <c r="E3" s="11">
        <v>0</v>
      </c>
    </row>
    <row r="4" spans="1:5" x14ac:dyDescent="0.25">
      <c r="A4" t="s">
        <v>46</v>
      </c>
      <c r="B4" s="11">
        <v>0</v>
      </c>
      <c r="C4" s="11">
        <v>0</v>
      </c>
      <c r="D4" s="11">
        <v>0</v>
      </c>
      <c r="E4" s="11">
        <v>0</v>
      </c>
    </row>
    <row r="5" spans="1:5" x14ac:dyDescent="0.25">
      <c r="A5" t="s">
        <v>47</v>
      </c>
      <c r="B5" s="11">
        <v>0</v>
      </c>
      <c r="C5" s="11">
        <v>0</v>
      </c>
      <c r="D5" s="11">
        <v>0</v>
      </c>
      <c r="E5" s="11">
        <v>0</v>
      </c>
    </row>
    <row r="6" spans="1:5" x14ac:dyDescent="0.25">
      <c r="A6" t="s">
        <v>48</v>
      </c>
      <c r="B6" s="11">
        <v>0</v>
      </c>
      <c r="C6" s="11">
        <v>0</v>
      </c>
      <c r="D6" s="11">
        <v>0</v>
      </c>
      <c r="E6" s="11">
        <v>0</v>
      </c>
    </row>
    <row r="7" spans="1:5" x14ac:dyDescent="0.25">
      <c r="A7" t="s">
        <v>49</v>
      </c>
      <c r="B7" s="11">
        <v>0</v>
      </c>
      <c r="C7" s="11">
        <v>0</v>
      </c>
      <c r="D7" s="11">
        <v>0</v>
      </c>
      <c r="E7" s="11">
        <v>0</v>
      </c>
    </row>
    <row r="8" spans="1:5" x14ac:dyDescent="0.25">
      <c r="A8" t="s">
        <v>50</v>
      </c>
      <c r="B8" s="11">
        <v>0</v>
      </c>
      <c r="C8" s="11">
        <v>0</v>
      </c>
      <c r="D8" s="11">
        <v>0</v>
      </c>
      <c r="E8" s="11">
        <v>0</v>
      </c>
    </row>
    <row r="9" spans="1:5" x14ac:dyDescent="0.25">
      <c r="A9" t="s">
        <v>51</v>
      </c>
      <c r="B9" s="11">
        <v>0</v>
      </c>
      <c r="C9" s="11">
        <v>0</v>
      </c>
      <c r="D9" s="11">
        <v>0</v>
      </c>
      <c r="E9" s="11">
        <v>0</v>
      </c>
    </row>
    <row r="10" spans="1:5" x14ac:dyDescent="0.25">
      <c r="A10" t="s">
        <v>52</v>
      </c>
      <c r="B10" s="11">
        <v>0</v>
      </c>
      <c r="C10" s="11">
        <v>0</v>
      </c>
      <c r="D10" s="11">
        <v>0</v>
      </c>
      <c r="E10" s="11">
        <v>0</v>
      </c>
    </row>
    <row r="11" spans="1:5" x14ac:dyDescent="0.25">
      <c r="A11" t="s">
        <v>53</v>
      </c>
      <c r="B11" s="11">
        <v>0</v>
      </c>
      <c r="C11" s="11">
        <v>0</v>
      </c>
      <c r="D11" s="11">
        <v>0</v>
      </c>
      <c r="E11" s="11">
        <v>0</v>
      </c>
    </row>
    <row r="12" spans="1:5" x14ac:dyDescent="0.25">
      <c r="A12" t="s">
        <v>54</v>
      </c>
      <c r="B12" s="12">
        <v>115832930</v>
      </c>
      <c r="C12" s="11">
        <v>0</v>
      </c>
      <c r="D12" s="11">
        <v>0</v>
      </c>
      <c r="E12" s="11">
        <v>0</v>
      </c>
    </row>
    <row r="13" spans="1:5" x14ac:dyDescent="0.25">
      <c r="A13" t="s">
        <v>55</v>
      </c>
      <c r="B13" s="19">
        <v>0</v>
      </c>
      <c r="C13" s="12">
        <v>841279325</v>
      </c>
      <c r="D13" s="11">
        <v>0</v>
      </c>
      <c r="E13" s="11">
        <v>0</v>
      </c>
    </row>
    <row r="14" spans="1:5" x14ac:dyDescent="0.25">
      <c r="A14" t="s">
        <v>56</v>
      </c>
      <c r="B14" s="12">
        <v>1258143061</v>
      </c>
      <c r="C14" s="12">
        <v>728572487</v>
      </c>
      <c r="D14" s="11">
        <v>0</v>
      </c>
      <c r="E14" s="11">
        <v>0</v>
      </c>
    </row>
    <row r="15" spans="1:5" x14ac:dyDescent="0.25">
      <c r="A15" t="s">
        <v>57</v>
      </c>
      <c r="B15" s="11">
        <v>0</v>
      </c>
      <c r="C15" s="11">
        <v>0</v>
      </c>
      <c r="D15" s="11">
        <v>0</v>
      </c>
      <c r="E15" s="11">
        <v>0</v>
      </c>
    </row>
    <row r="16" spans="1:5" x14ac:dyDescent="0.25">
      <c r="A16" t="s">
        <v>58</v>
      </c>
      <c r="B16" s="11">
        <v>0</v>
      </c>
      <c r="C16" s="11">
        <v>0</v>
      </c>
      <c r="D16" s="11">
        <v>0</v>
      </c>
      <c r="E16" s="11">
        <v>0</v>
      </c>
    </row>
    <row r="17" spans="1:5" x14ac:dyDescent="0.25">
      <c r="A17" t="s">
        <v>59</v>
      </c>
      <c r="B17" s="11">
        <v>0</v>
      </c>
      <c r="C17" s="11">
        <v>0</v>
      </c>
      <c r="D17" s="11">
        <v>0</v>
      </c>
      <c r="E17" s="11">
        <v>0</v>
      </c>
    </row>
    <row r="18" spans="1:5" x14ac:dyDescent="0.25">
      <c r="A18" t="s">
        <v>60</v>
      </c>
      <c r="B18" s="11">
        <v>0</v>
      </c>
      <c r="C18" s="11">
        <v>0</v>
      </c>
      <c r="D18" s="11">
        <v>0</v>
      </c>
      <c r="E18" s="11">
        <v>0</v>
      </c>
    </row>
    <row r="19" spans="1:5" x14ac:dyDescent="0.25">
      <c r="A19" t="s">
        <v>61</v>
      </c>
      <c r="B19" s="11">
        <v>0</v>
      </c>
      <c r="C19" s="11">
        <v>0</v>
      </c>
      <c r="D19" s="11">
        <v>0</v>
      </c>
      <c r="E19" s="11">
        <v>0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6"/>
  <sheetViews>
    <sheetView topLeftCell="I1" zoomScale="90" zoomScaleNormal="90" workbookViewId="0">
      <selection activeCell="M11" sqref="M11"/>
    </sheetView>
  </sheetViews>
  <sheetFormatPr baseColWidth="10" defaultColWidth="9.140625" defaultRowHeight="15" x14ac:dyDescent="0.25"/>
  <cols>
    <col min="1" max="1" width="30.42578125" customWidth="1"/>
    <col min="2" max="2" width="24.28515625" customWidth="1"/>
    <col min="3" max="3" width="23.7109375" customWidth="1"/>
    <col min="4" max="4" width="20.5703125" customWidth="1"/>
    <col min="5" max="5" width="21.42578125" customWidth="1"/>
    <col min="6" max="6" width="22.42578125" customWidth="1"/>
    <col min="7" max="7" width="27.28515625" customWidth="1"/>
    <col min="8" max="8" width="28.28515625" customWidth="1"/>
    <col min="9" max="9" width="23.28515625" customWidth="1"/>
    <col min="10" max="10" width="22.42578125" customWidth="1"/>
    <col min="11" max="11" width="21.28515625" customWidth="1"/>
    <col min="12" max="12" width="35" customWidth="1"/>
    <col min="13" max="13" width="31.5703125" customWidth="1"/>
    <col min="14" max="14" width="21.7109375" customWidth="1"/>
    <col min="15" max="15" width="40.5703125" customWidth="1"/>
    <col min="16" max="16" width="25.140625" customWidth="1"/>
    <col min="17" max="17" width="20.5703125" customWidth="1"/>
    <col min="18" max="18" width="20.7109375" customWidth="1"/>
    <col min="19" max="19" width="19.28515625" customWidth="1"/>
  </cols>
  <sheetData>
    <row r="1" spans="1:19" ht="43.9" customHeight="1" x14ac:dyDescent="0.25">
      <c r="A1" s="1" t="s">
        <v>23</v>
      </c>
      <c r="B1" s="7" t="s">
        <v>13</v>
      </c>
      <c r="C1" s="7" t="s">
        <v>14</v>
      </c>
      <c r="D1" s="7" t="s">
        <v>21</v>
      </c>
      <c r="E1" s="7" t="s">
        <v>22</v>
      </c>
      <c r="F1" s="7" t="s">
        <v>15</v>
      </c>
      <c r="G1" s="8" t="s">
        <v>16</v>
      </c>
      <c r="H1" s="8" t="s">
        <v>17</v>
      </c>
      <c r="I1" s="8" t="s">
        <v>18</v>
      </c>
      <c r="J1" s="9" t="s">
        <v>19</v>
      </c>
      <c r="K1" s="9" t="s">
        <v>20</v>
      </c>
      <c r="L1" s="9" t="s">
        <v>31</v>
      </c>
      <c r="M1" s="9" t="s">
        <v>26</v>
      </c>
      <c r="N1" s="10" t="s">
        <v>25</v>
      </c>
      <c r="O1" s="10" t="s">
        <v>32</v>
      </c>
      <c r="P1" s="10" t="s">
        <v>27</v>
      </c>
      <c r="Q1" s="10" t="s">
        <v>28</v>
      </c>
      <c r="R1" s="10" t="s">
        <v>29</v>
      </c>
      <c r="S1" s="10" t="s">
        <v>30</v>
      </c>
    </row>
    <row r="2" spans="1:19" x14ac:dyDescent="0.25">
      <c r="A2" t="s">
        <v>84</v>
      </c>
      <c r="B2" s="13">
        <v>0.98</v>
      </c>
      <c r="C2" s="13">
        <v>0.17</v>
      </c>
      <c r="D2" s="14">
        <v>0.29199999999999998</v>
      </c>
      <c r="E2" s="14">
        <v>0.33</v>
      </c>
      <c r="F2" s="15">
        <v>23.4</v>
      </c>
      <c r="G2" s="13">
        <v>0.77</v>
      </c>
      <c r="H2" s="13">
        <v>0.11</v>
      </c>
      <c r="I2" s="14">
        <v>0.9</v>
      </c>
      <c r="J2" s="13">
        <v>1</v>
      </c>
      <c r="K2" s="13">
        <v>0</v>
      </c>
      <c r="L2" s="16">
        <v>4463.21</v>
      </c>
      <c r="M2" s="13">
        <v>0</v>
      </c>
      <c r="N2" s="20">
        <v>9.0500000000000007</v>
      </c>
      <c r="O2" s="15">
        <f>((60*60*60*24*30)/1000)-(4000*20)</f>
        <v>75520</v>
      </c>
      <c r="P2" s="13">
        <v>0</v>
      </c>
      <c r="Q2" s="13">
        <v>0</v>
      </c>
      <c r="R2" s="13">
        <v>0.33329999999999999</v>
      </c>
      <c r="S2" s="13">
        <v>0.2</v>
      </c>
    </row>
    <row r="3" spans="1:19" x14ac:dyDescent="0.25">
      <c r="A3" t="s">
        <v>85</v>
      </c>
      <c r="B3" s="13">
        <v>0.97929999999999995</v>
      </c>
      <c r="C3" s="13">
        <v>0.17730000000000001</v>
      </c>
      <c r="D3" s="13">
        <v>0.14199999999999999</v>
      </c>
      <c r="E3" s="13">
        <v>0.13500000000000001</v>
      </c>
      <c r="F3" s="15">
        <v>23.4</v>
      </c>
      <c r="G3" s="13">
        <v>0.96209999999999996</v>
      </c>
      <c r="H3" s="13">
        <v>0.1497</v>
      </c>
      <c r="I3" s="13">
        <v>0.92</v>
      </c>
      <c r="J3" s="13">
        <v>0.92369999999999997</v>
      </c>
      <c r="K3" s="13">
        <v>0</v>
      </c>
      <c r="L3" s="15">
        <v>4288.47</v>
      </c>
      <c r="M3" s="13">
        <v>0</v>
      </c>
      <c r="N3" s="20">
        <v>9.0500000000000007</v>
      </c>
      <c r="O3" s="15">
        <f>((60*60*60*24*30)/1000)-(4220*20)</f>
        <v>71120</v>
      </c>
      <c r="P3" s="13">
        <v>0.3</v>
      </c>
      <c r="Q3" s="13">
        <v>0</v>
      </c>
      <c r="R3" s="13">
        <v>0.67</v>
      </c>
      <c r="S3" s="13">
        <v>0.4</v>
      </c>
    </row>
    <row r="4" spans="1:19" x14ac:dyDescent="0.25">
      <c r="A4" t="s">
        <v>86</v>
      </c>
      <c r="B4" s="13">
        <v>0.98</v>
      </c>
      <c r="C4" s="13">
        <v>0.22</v>
      </c>
      <c r="D4" s="13">
        <v>4.4999999999999998E-2</v>
      </c>
      <c r="E4" s="13">
        <v>4.4999999999999998E-2</v>
      </c>
      <c r="F4" s="15">
        <v>23.4</v>
      </c>
      <c r="G4" s="13">
        <v>0.96699999999999997</v>
      </c>
      <c r="H4" s="13">
        <v>0.155</v>
      </c>
      <c r="I4" s="13">
        <v>0.93</v>
      </c>
      <c r="J4" s="13">
        <v>0.93</v>
      </c>
      <c r="K4" s="13">
        <v>0.1</v>
      </c>
      <c r="L4">
        <v>4556.0200000000004</v>
      </c>
      <c r="M4" s="13">
        <v>0.1</v>
      </c>
      <c r="N4" s="20">
        <v>18.48</v>
      </c>
      <c r="O4" s="15">
        <f>((60*60*60*24*30)/1000)-(4400*20)</f>
        <v>67520</v>
      </c>
      <c r="P4" s="13">
        <v>0.6</v>
      </c>
      <c r="Q4" s="13">
        <v>0</v>
      </c>
      <c r="R4" s="13">
        <v>0.7</v>
      </c>
      <c r="S4" s="13">
        <v>0.6</v>
      </c>
    </row>
    <row r="5" spans="1:19" x14ac:dyDescent="0.25">
      <c r="A5" t="s">
        <v>87</v>
      </c>
      <c r="B5" s="13">
        <v>0.98199999999999998</v>
      </c>
      <c r="C5" s="13">
        <v>0.25</v>
      </c>
      <c r="D5" s="13">
        <v>4.4999999999999998E-2</v>
      </c>
      <c r="E5" s="13">
        <v>4.4999999999999998E-2</v>
      </c>
      <c r="F5" s="15">
        <v>23.4</v>
      </c>
      <c r="G5" s="13">
        <v>0.96899999999999997</v>
      </c>
      <c r="H5" s="13">
        <v>0.16</v>
      </c>
      <c r="I5" s="13">
        <v>0.94</v>
      </c>
      <c r="J5" s="13">
        <v>0.93799999999999994</v>
      </c>
      <c r="K5" s="13">
        <v>0.12</v>
      </c>
      <c r="L5">
        <v>4647.1400000000003</v>
      </c>
      <c r="M5" s="13">
        <v>0.15</v>
      </c>
      <c r="N5" s="20">
        <v>28.43</v>
      </c>
      <c r="O5" s="15">
        <f>((60*60*60*24*30)/1000)-(4600*20)</f>
        <v>63520</v>
      </c>
      <c r="P5" s="13">
        <v>0.75</v>
      </c>
      <c r="Q5" s="13">
        <v>0</v>
      </c>
      <c r="R5" s="13">
        <v>0.72</v>
      </c>
      <c r="S5" s="13">
        <v>0.7</v>
      </c>
    </row>
    <row r="6" spans="1:19" x14ac:dyDescent="0.25">
      <c r="A6" t="s">
        <v>88</v>
      </c>
      <c r="B6" s="13">
        <v>0.98399999999999999</v>
      </c>
      <c r="C6" s="13">
        <v>0.3</v>
      </c>
      <c r="D6" s="13">
        <v>4.4999999999999998E-2</v>
      </c>
      <c r="E6" s="13">
        <v>4.4999999999999998E-2</v>
      </c>
      <c r="F6" s="15">
        <v>23.4</v>
      </c>
      <c r="G6" s="13">
        <v>0.97</v>
      </c>
      <c r="H6" s="13">
        <v>0.17</v>
      </c>
      <c r="I6" s="13">
        <v>0.95</v>
      </c>
      <c r="J6" s="13">
        <v>0.94</v>
      </c>
      <c r="K6" s="13">
        <v>0.15</v>
      </c>
      <c r="L6">
        <v>4740.08</v>
      </c>
      <c r="M6" s="13">
        <v>0.2</v>
      </c>
      <c r="N6" s="20">
        <v>37.909999999999997</v>
      </c>
      <c r="O6" s="15">
        <f>((60*60*60*24*30)/1000)-(4900*20)</f>
        <v>57520</v>
      </c>
      <c r="P6" s="13">
        <v>0.9</v>
      </c>
      <c r="Q6" s="13">
        <v>0</v>
      </c>
      <c r="R6" s="13">
        <v>0.74</v>
      </c>
      <c r="S6" s="13">
        <v>0.75</v>
      </c>
    </row>
  </sheetData>
  <pageMargins left="0.7" right="0.7" top="0.75" bottom="0.75" header="0.3" footer="0.3"/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90" zoomScaleNormal="90" workbookViewId="0">
      <selection activeCell="C7" sqref="C7"/>
    </sheetView>
  </sheetViews>
  <sheetFormatPr baseColWidth="10" defaultColWidth="9.28515625" defaultRowHeight="15" x14ac:dyDescent="0.25"/>
  <cols>
    <col min="1" max="1" width="33.28515625" style="6" customWidth="1"/>
    <col min="2" max="2" width="82.5703125" style="6" customWidth="1"/>
    <col min="3" max="3" width="47.42578125" customWidth="1"/>
  </cols>
  <sheetData>
    <row r="1" spans="1:3" ht="45.4" customHeight="1" x14ac:dyDescent="0.25">
      <c r="A1" s="1" t="s">
        <v>4</v>
      </c>
      <c r="B1" s="1" t="s">
        <v>5</v>
      </c>
      <c r="C1" s="4" t="s">
        <v>6</v>
      </c>
    </row>
    <row r="2" spans="1:3" x14ac:dyDescent="0.25">
      <c r="A2" t="s">
        <v>62</v>
      </c>
      <c r="B2" t="s">
        <v>63</v>
      </c>
      <c r="C2" s="17">
        <v>74982652</v>
      </c>
    </row>
    <row r="3" spans="1:3" x14ac:dyDescent="0.25">
      <c r="A3" t="s">
        <v>64</v>
      </c>
      <c r="B3" t="s">
        <v>65</v>
      </c>
      <c r="C3" s="17">
        <v>0</v>
      </c>
    </row>
    <row r="4" spans="1:3" x14ac:dyDescent="0.25">
      <c r="A4" t="s">
        <v>64</v>
      </c>
      <c r="B4" t="s">
        <v>66</v>
      </c>
      <c r="C4" s="17">
        <v>15000000000</v>
      </c>
    </row>
    <row r="5" spans="1:3" x14ac:dyDescent="0.25">
      <c r="A5" t="s">
        <v>64</v>
      </c>
      <c r="B5" t="s">
        <v>67</v>
      </c>
      <c r="C5" s="17">
        <f>17771465145</f>
        <v>17771465145</v>
      </c>
    </row>
    <row r="6" spans="1:3" x14ac:dyDescent="0.25">
      <c r="A6" t="s">
        <v>64</v>
      </c>
      <c r="B6" t="s">
        <v>68</v>
      </c>
      <c r="C6" s="17">
        <v>0</v>
      </c>
    </row>
    <row r="7" spans="1:3" x14ac:dyDescent="0.25">
      <c r="A7" t="s">
        <v>69</v>
      </c>
      <c r="B7" t="s">
        <v>70</v>
      </c>
      <c r="C7" s="17">
        <v>0</v>
      </c>
    </row>
    <row r="8" spans="1:3" x14ac:dyDescent="0.25">
      <c r="A8" t="s">
        <v>69</v>
      </c>
      <c r="B8" t="s">
        <v>71</v>
      </c>
      <c r="C8" s="17">
        <v>0</v>
      </c>
    </row>
    <row r="9" spans="1:3" x14ac:dyDescent="0.25">
      <c r="A9" t="s">
        <v>62</v>
      </c>
      <c r="B9" t="s">
        <v>72</v>
      </c>
      <c r="C9" s="17">
        <v>0</v>
      </c>
    </row>
    <row r="10" spans="1:3" x14ac:dyDescent="0.25">
      <c r="A10" t="s">
        <v>62</v>
      </c>
      <c r="B10" t="s">
        <v>73</v>
      </c>
      <c r="C10" s="17">
        <v>0</v>
      </c>
    </row>
    <row r="11" spans="1:3" x14ac:dyDescent="0.25">
      <c r="A11" t="s">
        <v>64</v>
      </c>
      <c r="B11" t="s">
        <v>74</v>
      </c>
      <c r="C11" s="17">
        <v>0</v>
      </c>
    </row>
    <row r="12" spans="1:3" x14ac:dyDescent="0.25">
      <c r="A12" t="s">
        <v>75</v>
      </c>
      <c r="B12" t="s">
        <v>76</v>
      </c>
      <c r="C12" s="17">
        <v>0</v>
      </c>
    </row>
    <row r="13" spans="1:3" x14ac:dyDescent="0.25">
      <c r="A13" t="s">
        <v>75</v>
      </c>
      <c r="B13" t="s">
        <v>77</v>
      </c>
      <c r="C13" s="17">
        <v>0</v>
      </c>
    </row>
    <row r="14" spans="1:3" x14ac:dyDescent="0.25">
      <c r="A14" t="s">
        <v>75</v>
      </c>
      <c r="B14" t="s">
        <v>78</v>
      </c>
      <c r="C14" s="17">
        <v>0</v>
      </c>
    </row>
    <row r="15" spans="1:3" x14ac:dyDescent="0.25">
      <c r="A15" t="s">
        <v>75</v>
      </c>
      <c r="B15" t="s">
        <v>79</v>
      </c>
      <c r="C15" s="17">
        <v>0</v>
      </c>
    </row>
    <row r="16" spans="1:3" x14ac:dyDescent="0.25">
      <c r="A16" t="s">
        <v>75</v>
      </c>
      <c r="B16" t="s">
        <v>80</v>
      </c>
      <c r="C16" s="17">
        <v>0</v>
      </c>
    </row>
    <row r="17" spans="1:3" x14ac:dyDescent="0.25">
      <c r="A17" t="s">
        <v>75</v>
      </c>
      <c r="B17" t="s">
        <v>81</v>
      </c>
      <c r="C17" s="17">
        <v>0</v>
      </c>
    </row>
    <row r="18" spans="1:3" x14ac:dyDescent="0.25">
      <c r="A18" t="s">
        <v>62</v>
      </c>
      <c r="B18" t="s">
        <v>82</v>
      </c>
      <c r="C18" s="17">
        <v>0</v>
      </c>
    </row>
    <row r="19" spans="1:3" x14ac:dyDescent="0.25">
      <c r="A19" t="s">
        <v>69</v>
      </c>
      <c r="B19" t="s">
        <v>83</v>
      </c>
      <c r="C19" s="17">
        <v>0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19"/>
  <sheetViews>
    <sheetView topLeftCell="A7" zoomScale="90" zoomScaleNormal="90" workbookViewId="0">
      <selection activeCell="D8" sqref="D8"/>
    </sheetView>
  </sheetViews>
  <sheetFormatPr baseColWidth="10" defaultColWidth="9.140625" defaultRowHeight="15" x14ac:dyDescent="0.25"/>
  <cols>
    <col min="1" max="1" width="20.7109375" customWidth="1"/>
    <col min="2" max="2" width="22.85546875" customWidth="1"/>
    <col min="3" max="3" width="16.7109375" customWidth="1"/>
    <col min="4" max="4" width="26.7109375" customWidth="1"/>
    <col min="5" max="5" width="18.7109375" customWidth="1"/>
    <col min="6" max="6" width="18.85546875" customWidth="1"/>
    <col min="7" max="7" width="21.28515625" customWidth="1"/>
    <col min="8" max="8" width="22.28515625" customWidth="1"/>
  </cols>
  <sheetData>
    <row r="1" spans="1:8" ht="43.15" customHeight="1" x14ac:dyDescent="0.25">
      <c r="A1" s="5" t="s">
        <v>7</v>
      </c>
      <c r="B1" s="5" t="s">
        <v>33</v>
      </c>
      <c r="C1" s="5" t="s">
        <v>8</v>
      </c>
      <c r="D1" s="5" t="s">
        <v>34</v>
      </c>
      <c r="E1" s="5" t="s">
        <v>9</v>
      </c>
      <c r="F1" s="5" t="s">
        <v>5</v>
      </c>
      <c r="G1" s="5" t="s">
        <v>24</v>
      </c>
      <c r="H1" s="5" t="s">
        <v>23</v>
      </c>
    </row>
    <row r="2" spans="1:8" x14ac:dyDescent="0.25">
      <c r="A2">
        <v>5805</v>
      </c>
      <c r="B2" t="s">
        <v>35</v>
      </c>
      <c r="C2">
        <v>5798</v>
      </c>
      <c r="D2" t="s">
        <v>44</v>
      </c>
      <c r="E2">
        <v>5779</v>
      </c>
      <c r="F2" t="s">
        <v>63</v>
      </c>
      <c r="G2">
        <v>5822</v>
      </c>
      <c r="H2" t="s">
        <v>84</v>
      </c>
    </row>
    <row r="3" spans="1:8" x14ac:dyDescent="0.25">
      <c r="A3">
        <v>5806</v>
      </c>
      <c r="B3" t="s">
        <v>36</v>
      </c>
      <c r="C3">
        <v>5795</v>
      </c>
      <c r="D3" t="s">
        <v>45</v>
      </c>
      <c r="E3">
        <v>5771</v>
      </c>
      <c r="F3" t="s">
        <v>65</v>
      </c>
      <c r="G3">
        <v>5823</v>
      </c>
      <c r="H3" t="s">
        <v>85</v>
      </c>
    </row>
    <row r="4" spans="1:8" x14ac:dyDescent="0.25">
      <c r="A4">
        <v>5807</v>
      </c>
      <c r="B4" t="s">
        <v>37</v>
      </c>
      <c r="C4">
        <v>5796</v>
      </c>
      <c r="D4" t="s">
        <v>46</v>
      </c>
      <c r="E4">
        <v>5770</v>
      </c>
      <c r="F4" t="s">
        <v>66</v>
      </c>
      <c r="G4">
        <v>5824</v>
      </c>
      <c r="H4" t="s">
        <v>86</v>
      </c>
    </row>
    <row r="5" spans="1:8" x14ac:dyDescent="0.25">
      <c r="A5">
        <v>5808</v>
      </c>
      <c r="B5" t="s">
        <v>38</v>
      </c>
      <c r="C5">
        <v>5797</v>
      </c>
      <c r="D5" t="s">
        <v>47</v>
      </c>
      <c r="E5">
        <v>5769</v>
      </c>
      <c r="F5" t="s">
        <v>67</v>
      </c>
      <c r="G5">
        <v>5825</v>
      </c>
      <c r="H5" t="s">
        <v>87</v>
      </c>
    </row>
    <row r="6" spans="1:8" x14ac:dyDescent="0.25">
      <c r="A6">
        <v>5809</v>
      </c>
      <c r="B6" t="s">
        <v>39</v>
      </c>
      <c r="C6">
        <v>5794</v>
      </c>
      <c r="D6" t="s">
        <v>48</v>
      </c>
      <c r="E6">
        <v>5768</v>
      </c>
      <c r="F6" t="s">
        <v>68</v>
      </c>
      <c r="G6">
        <v>5826</v>
      </c>
      <c r="H6" t="s">
        <v>88</v>
      </c>
    </row>
    <row r="7" spans="1:8" x14ac:dyDescent="0.25">
      <c r="A7">
        <v>5810</v>
      </c>
      <c r="B7" t="s">
        <v>40</v>
      </c>
      <c r="C7">
        <v>5793</v>
      </c>
      <c r="D7" t="s">
        <v>49</v>
      </c>
      <c r="E7">
        <v>5774</v>
      </c>
      <c r="F7" t="s">
        <v>70</v>
      </c>
    </row>
    <row r="8" spans="1:8" x14ac:dyDescent="0.25">
      <c r="A8">
        <v>5811</v>
      </c>
      <c r="B8" t="s">
        <v>41</v>
      </c>
      <c r="C8">
        <v>5800</v>
      </c>
      <c r="D8" t="s">
        <v>50</v>
      </c>
      <c r="E8">
        <v>5773</v>
      </c>
      <c r="F8" t="s">
        <v>71</v>
      </c>
    </row>
    <row r="9" spans="1:8" x14ac:dyDescent="0.25">
      <c r="A9">
        <v>5812</v>
      </c>
      <c r="B9" t="s">
        <v>42</v>
      </c>
      <c r="C9">
        <v>5799</v>
      </c>
      <c r="D9" t="s">
        <v>51</v>
      </c>
      <c r="E9">
        <v>5777</v>
      </c>
      <c r="F9" t="s">
        <v>72</v>
      </c>
    </row>
    <row r="10" spans="1:8" x14ac:dyDescent="0.25">
      <c r="A10">
        <v>5813</v>
      </c>
      <c r="B10" t="s">
        <v>43</v>
      </c>
      <c r="C10">
        <v>5801</v>
      </c>
      <c r="D10" t="s">
        <v>52</v>
      </c>
      <c r="E10">
        <v>5776</v>
      </c>
      <c r="F10" t="s">
        <v>73</v>
      </c>
    </row>
    <row r="11" spans="1:8" x14ac:dyDescent="0.25">
      <c r="C11">
        <v>5802</v>
      </c>
      <c r="D11" t="s">
        <v>53</v>
      </c>
      <c r="E11">
        <v>5772</v>
      </c>
      <c r="F11" t="s">
        <v>74</v>
      </c>
    </row>
    <row r="12" spans="1:8" x14ac:dyDescent="0.25">
      <c r="C12">
        <v>5791</v>
      </c>
      <c r="D12" t="s">
        <v>54</v>
      </c>
      <c r="E12">
        <v>5781</v>
      </c>
      <c r="F12" t="s">
        <v>76</v>
      </c>
    </row>
    <row r="13" spans="1:8" x14ac:dyDescent="0.25">
      <c r="C13">
        <v>5792</v>
      </c>
      <c r="D13" t="s">
        <v>55</v>
      </c>
      <c r="E13">
        <v>5780</v>
      </c>
      <c r="F13" t="s">
        <v>77</v>
      </c>
    </row>
    <row r="14" spans="1:8" x14ac:dyDescent="0.25">
      <c r="C14">
        <v>5789</v>
      </c>
      <c r="D14" t="s">
        <v>56</v>
      </c>
      <c r="E14">
        <v>5785</v>
      </c>
      <c r="F14" t="s">
        <v>78</v>
      </c>
    </row>
    <row r="15" spans="1:8" x14ac:dyDescent="0.25">
      <c r="C15">
        <v>5790</v>
      </c>
      <c r="D15" t="s">
        <v>57</v>
      </c>
      <c r="E15">
        <v>5783</v>
      </c>
      <c r="F15" t="s">
        <v>79</v>
      </c>
    </row>
    <row r="16" spans="1:8" x14ac:dyDescent="0.25">
      <c r="C16">
        <v>5803</v>
      </c>
      <c r="D16" t="s">
        <v>58</v>
      </c>
      <c r="E16">
        <v>5782</v>
      </c>
      <c r="F16" t="s">
        <v>80</v>
      </c>
    </row>
    <row r="17" spans="3:6" x14ac:dyDescent="0.25">
      <c r="C17">
        <v>5786</v>
      </c>
      <c r="D17" t="s">
        <v>59</v>
      </c>
      <c r="E17">
        <v>5784</v>
      </c>
      <c r="F17" t="s">
        <v>81</v>
      </c>
    </row>
    <row r="18" spans="3:6" x14ac:dyDescent="0.25">
      <c r="C18">
        <v>5787</v>
      </c>
      <c r="D18" t="s">
        <v>60</v>
      </c>
      <c r="E18">
        <v>5778</v>
      </c>
      <c r="F18" t="s">
        <v>82</v>
      </c>
    </row>
    <row r="19" spans="3:6" x14ac:dyDescent="0.25">
      <c r="C19">
        <v>5788</v>
      </c>
      <c r="D19" t="s">
        <v>61</v>
      </c>
      <c r="E19">
        <v>5775</v>
      </c>
      <c r="F19" t="s">
        <v>83</v>
      </c>
    </row>
  </sheetData>
  <sheetProtection password="C44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PlantillaTotalUsos</vt:lpstr>
      <vt:lpstr>PlantillaFuentes</vt:lpstr>
      <vt:lpstr>PlantillaMetasLineaBaseAPSB</vt:lpstr>
      <vt:lpstr>PlantillaMetasRecursosAPSB</vt:lpstr>
      <vt:lpstr>Catalogos</vt:lpstr>
      <vt:lpstr>Compromisos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Nicolás Martinez</dc:creator>
  <cp:lastModifiedBy>ANTONY ROPERO BACCA</cp:lastModifiedBy>
  <dcterms:created xsi:type="dcterms:W3CDTF">2020-03-24T17:16:45Z</dcterms:created>
  <dcterms:modified xsi:type="dcterms:W3CDTF">2021-09-16T21:30:14Z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2.5.3</vt:lpwstr>
  </property>
</Properties>
</file>