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SUI\"/>
    </mc:Choice>
  </mc:AlternateContent>
  <bookViews>
    <workbookView xWindow="-105" yWindow="-105" windowWidth="17520" windowHeight="11760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4" l="1"/>
  <c r="C6" i="4"/>
  <c r="C3" i="4"/>
  <c r="E6" i="5" l="1"/>
  <c r="D6" i="5"/>
  <c r="C6" i="5"/>
  <c r="B6" i="5"/>
  <c r="B5" i="5"/>
  <c r="B3" i="5"/>
  <c r="E3" i="5"/>
  <c r="D3" i="5"/>
  <c r="C3" i="5"/>
  <c r="E5" i="5"/>
  <c r="D5" i="5"/>
  <c r="C5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<sst xmlns="http://schemas.openxmlformats.org/spreadsheetml/2006/main" count="176" uniqueCount="89">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</sst>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="90" zoomScaleNormal="90" workbookViewId="0">
      <selection activeCell="G10" sqref="G10"/>
    </sheetView>
  </sheetViews>
  <sheetFormatPr baseColWidth="10" defaultColWidth="9.28515625" defaultRowHeight="15" x14ac:dyDescent="0.25"/>
  <cols>
    <col min="1" max="1" width="65.7109375" style="6" customWidth="1"/>
    <col min="2" max="2" width="11.28515625" customWidth="1"/>
    <col min="3" max="3" width="10.85546875" customWidth="1"/>
    <col min="4" max="4" width="11.28515625" customWidth="1"/>
    <col min="5" max="5" width="13.28515625" customWidth="1"/>
    <col min="6" max="6" width="42.710937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0</v>
      </c>
      <c r="E2">
        <v>0</v>
      </c>
      <c r="F2" t="s">
        <v>56</v>
      </c>
      <c r="G2" t="s">
        <v>56</v>
      </c>
      <c r="H2" t="s">
        <v>56</v>
      </c>
    </row>
    <row r="3" spans="1:8" x14ac:dyDescent="0.25">
      <c r="A3" t="s">
        <v>36</v>
      </c>
      <c r="B3">
        <f>52682028*12</f>
        <v>632184336</v>
      </c>
      <c r="C3">
        <f>52682028*12</f>
        <v>632184336</v>
      </c>
      <c r="D3">
        <f>52682028*12</f>
        <v>632184336</v>
      </c>
      <c r="E3">
        <f>52682028*12</f>
        <v>632184336</v>
      </c>
      <c r="F3" t="s">
        <v>56</v>
      </c>
      <c r="G3" t="s">
        <v>56</v>
      </c>
      <c r="H3" t="s">
        <v>56</v>
      </c>
    </row>
    <row r="4" spans="1:8" x14ac:dyDescent="0.25">
      <c r="A4" t="s">
        <v>37</v>
      </c>
      <c r="B4">
        <v>0</v>
      </c>
      <c r="C4">
        <v>0</v>
      </c>
      <c r="D4">
        <v>0</v>
      </c>
      <c r="E4">
        <v>0</v>
      </c>
      <c r="F4" t="s">
        <v>56</v>
      </c>
      <c r="G4" t="s">
        <v>56</v>
      </c>
      <c r="H4" t="s">
        <v>56</v>
      </c>
    </row>
    <row r="5" spans="1:8" x14ac:dyDescent="0.25">
      <c r="A5" t="s">
        <v>38</v>
      </c>
      <c r="B5">
        <f>14203950*12</f>
        <v>170447400</v>
      </c>
      <c r="C5">
        <f t="shared" ref="C5:E5" si="0">14203950*12</f>
        <v>170447400</v>
      </c>
      <c r="D5">
        <f t="shared" si="0"/>
        <v>170447400</v>
      </c>
      <c r="E5">
        <f t="shared" si="0"/>
        <v>170447400</v>
      </c>
      <c r="F5" t="s">
        <v>56</v>
      </c>
      <c r="G5" t="s">
        <v>56</v>
      </c>
      <c r="H5" t="s">
        <v>56</v>
      </c>
    </row>
    <row r="6" spans="1:8" x14ac:dyDescent="0.25">
      <c r="A6" t="s">
        <v>39</v>
      </c>
      <c r="B6">
        <f>21799910*12</f>
        <v>261598920</v>
      </c>
      <c r="C6">
        <f t="shared" ref="C6:E6" si="1">21799910*12</f>
        <v>261598920</v>
      </c>
      <c r="D6">
        <f t="shared" si="1"/>
        <v>261598920</v>
      </c>
      <c r="E6">
        <f t="shared" si="1"/>
        <v>261598920</v>
      </c>
      <c r="F6" t="s">
        <v>56</v>
      </c>
      <c r="G6" t="s">
        <v>56</v>
      </c>
      <c r="H6" t="s">
        <v>56</v>
      </c>
    </row>
    <row r="7" spans="1:8" x14ac:dyDescent="0.25">
      <c r="A7" t="s">
        <v>40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</row>
    <row r="8" spans="1:8" x14ac:dyDescent="0.25">
      <c r="A8" t="s">
        <v>41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</row>
    <row r="9" spans="1:8" x14ac:dyDescent="0.25">
      <c r="A9" t="s">
        <v>42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F2:F6</xm:sqref>
        </x14:dataValidation>
        <x14:dataValidation type="list" allowBlank="1">
          <x14:formula1>
            <xm:f>Catalogos!$D$2:$D$19</xm:f>
          </x14:formula1>
          <xm:sqref>G2:G6</xm:sqref>
        </x14:dataValidation>
        <x14:dataValidation type="list" allowBlank="1">
          <x14:formula1>
            <xm:f>Catalogos!$D$2:$D$19</xm:f>
          </x14:formula1>
          <xm:sqref>H2:H6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A26" sqref="A26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4000000000</v>
      </c>
    </row>
    <row r="14" spans="1:5" x14ac:dyDescent="0.25">
      <c r="A14" t="s">
        <v>56</v>
      </c>
      <c r="B14">
        <v>366954418</v>
      </c>
      <c r="C14">
        <v>549694988</v>
      </c>
      <c r="D14">
        <v>2000000000</v>
      </c>
      <c r="E14">
        <v>1750000000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opLeftCell="E1" zoomScale="90" zoomScaleNormal="90" workbookViewId="0">
      <selection activeCell="L7" sqref="L7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0.95</v>
      </c>
      <c r="C2">
        <v>0.84</v>
      </c>
      <c r="D2">
        <v>0.84</v>
      </c>
      <c r="E2">
        <v>0</v>
      </c>
      <c r="F2">
        <v>0</v>
      </c>
      <c r="G2">
        <v>0.03</v>
      </c>
      <c r="H2">
        <v>0</v>
      </c>
      <c r="I2">
        <v>0</v>
      </c>
      <c r="J2">
        <v>0.8</v>
      </c>
      <c r="K2">
        <v>0</v>
      </c>
      <c r="L2">
        <v>1440</v>
      </c>
      <c r="M2">
        <v>0</v>
      </c>
      <c r="N2">
        <v>0</v>
      </c>
      <c r="O2">
        <v>0</v>
      </c>
      <c r="P2">
        <v>0</v>
      </c>
      <c r="Q2">
        <v>0</v>
      </c>
      <c r="R2">
        <v>0</v>
      </c>
      <c r="S2">
        <v>0</v>
      </c>
    </row>
    <row r="3" spans="1:19" x14ac:dyDescent="0.25">
      <c r="A3" t="s">
        <v>85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100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</row>
    <row r="4" spans="1:19" x14ac:dyDescent="0.25">
      <c r="A4" t="s">
        <v>86</v>
      </c>
      <c r="B4">
        <v>0</v>
      </c>
      <c r="C4">
        <v>0.01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110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</row>
    <row r="5" spans="1:19" x14ac:dyDescent="0.25">
      <c r="A5" t="s">
        <v>87</v>
      </c>
      <c r="B5">
        <v>0</v>
      </c>
      <c r="C5">
        <v>0.02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0.1</v>
      </c>
      <c r="K5">
        <v>0</v>
      </c>
      <c r="L5">
        <v>120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</row>
    <row r="6" spans="1:19" x14ac:dyDescent="0.25">
      <c r="A6" t="s">
        <v>88</v>
      </c>
      <c r="B6">
        <v>0.05</v>
      </c>
      <c r="C6">
        <v>0.03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0.1</v>
      </c>
      <c r="K6">
        <v>0</v>
      </c>
      <c r="L6">
        <v>125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6" sqref="C6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>
        <f>151684840+24339900+19992700+25350000+163849229+400000000+150000000</f>
        <v>935216669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>
        <f>24452537+24000000+122484441+25333910+294013314+900000000+900000000</f>
        <v>2290284202</v>
      </c>
    </row>
    <row r="6" spans="1:3" x14ac:dyDescent="0.25">
      <c r="A6" t="s">
        <v>64</v>
      </c>
      <c r="B6" t="s">
        <v>68</v>
      </c>
      <c r="C6">
        <f>25438000+15710635+4000000000</f>
        <v>4041148635</v>
      </c>
    </row>
    <row r="7" spans="1:3" x14ac:dyDescent="0.25">
      <c r="A7" t="s">
        <v>69</v>
      </c>
      <c r="B7" t="s">
        <v>70</v>
      </c>
      <c r="C7">
        <v>0</v>
      </c>
    </row>
    <row r="8" spans="1:3" x14ac:dyDescent="0.25">
      <c r="A8" t="s">
        <v>69</v>
      </c>
      <c r="B8" t="s">
        <v>71</v>
      </c>
      <c r="C8">
        <v>0</v>
      </c>
    </row>
    <row r="9" spans="1:3" x14ac:dyDescent="0.25">
      <c r="A9" t="s">
        <v>62</v>
      </c>
      <c r="B9" t="s">
        <v>72</v>
      </c>
      <c r="C9">
        <v>0</v>
      </c>
    </row>
    <row r="10" spans="1:3" x14ac:dyDescent="0.25">
      <c r="A10" t="s">
        <v>62</v>
      </c>
      <c r="B10" t="s">
        <v>73</v>
      </c>
      <c r="C10">
        <v>0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A3" sqref="A3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HP</cp:lastModifiedBy>
  <dcterms:created xsi:type="dcterms:W3CDTF">2020-03-24T17:16:45Z</dcterms:created>
  <dcterms:modified xsi:type="dcterms:W3CDTF">2021-09-24T14:36:55Z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