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2021\RISARALDA CALDAS\SINAS\"/>
    </mc:Choice>
  </mc:AlternateContent>
  <bookViews>
    <workbookView xWindow="0" yWindow="0" windowWidth="20400" windowHeight="7665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  <externalReference r:id="rId7"/>
    <externalReference r:id="rId8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  <c r="C14" i="3"/>
  <c r="B14" i="3"/>
  <c r="B9" i="3"/>
  <c r="E2" i="3"/>
  <c r="E9" i="5"/>
  <c r="D9" i="5"/>
  <c r="C9" i="5"/>
  <c r="D8" i="5"/>
  <c r="E8" i="5" s="1"/>
  <c r="D7" i="5"/>
  <c r="E7" i="5" s="1"/>
  <c r="D6" i="5"/>
  <c r="E6" i="5" s="1"/>
  <c r="D5" i="5"/>
  <c r="E5" i="5" s="1"/>
  <c r="D4" i="5"/>
  <c r="E4" i="5" s="1"/>
  <c r="D3" i="5"/>
  <c r="E3" i="5" s="1"/>
  <c r="D2" i="5"/>
  <c r="E2" i="5" s="1"/>
</calcChain>
</file>

<file path=xl/comments1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7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8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8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2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<sst xmlns="http://schemas.openxmlformats.org/spreadsheetml/2006/main" count="175" uniqueCount="90">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</sst>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0" fillId="0" borderId="0" xfId="0" applyNumberFormat="1" applyFont="1" applyBorder="1"/>
    <xf numFmtId="1" fontId="4" fillId="0" borderId="0" xfId="0" applyNumberFormat="1" applyFont="1" applyBorder="1" applyAlignment="1">
      <alignment vertical="top" wrapText="1" readingOrder="1"/>
    </xf>
    <xf numFmtId="1" fontId="0" fillId="0" borderId="0" xfId="0" applyNumberFormat="1" applyBorder="1"/>
    <xf numFmtId="1" fontId="0" fillId="0" borderId="0" xfId="0" applyNumberFormat="1" applyFont="1" applyBorder="1" applyAlignment="1">
      <alignment horizontal="right" vertical="center" wrapText="1"/>
    </xf>
    <xf numFmtId="3" fontId="0" fillId="0" borderId="0" xfId="0" applyNumberFormat="1"/>
    <xf numFmtId="1" fontId="0" fillId="0" borderId="0" xfId="0" applyNumberFormat="1"/>
    <xf numFmtId="2" fontId="0" fillId="0" borderId="0" xfId="0" applyNumberFormat="1"/>
    <xf numFmtId="49" fontId="0" fillId="0" borderId="0" xfId="0" applyNumberFormat="1" applyAlignment="1">
      <alignment horizontal="center"/>
    </xf>
    <xf numFmtId="10" fontId="0" fillId="0" borderId="0" xfId="0" applyNumberFormat="1"/>
    <xf numFmtId="2" fontId="0" fillId="0" borderId="0" xfId="0" applyNumberFormat="1" applyFill="1" applyBorder="1"/>
    <xf numFmtId="1" fontId="5" fillId="0" borderId="0" xfId="1" applyNumberFormat="1" applyFont="1"/>
    <xf numFmtId="1" fontId="5" fillId="0" borderId="0" xfId="0" applyNumberFormat="1" applyFont="1"/>
    <xf numFmtId="0" fontId="0" fillId="11" borderId="0" xfId="0" applyFill="1"/>
    <xf numFmtId="1" fontId="0" fillId="11" borderId="0" xfId="0" applyNumberForma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2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0531211445_PlantillaSGP_mun17Risarald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%20acer/Downloads/21161761645K212410-12202016276740769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TotalUsos"/>
      <sheetName val="PlantillaFuentes"/>
      <sheetName val="PlantillaMetasLineaBaseAPSB"/>
      <sheetName val="PlantillaMetasRecursosAPSB"/>
      <sheetName val="Catalogos"/>
    </sheetNames>
    <sheetDataSet>
      <sheetData sheetId="0">
        <row r="2">
          <cell r="B2">
            <v>145266855</v>
          </cell>
          <cell r="C2">
            <v>169046080</v>
          </cell>
        </row>
        <row r="3">
          <cell r="B3">
            <v>53575038</v>
          </cell>
          <cell r="C3">
            <v>62075815</v>
          </cell>
        </row>
        <row r="4">
          <cell r="B4">
            <v>128452136</v>
          </cell>
          <cell r="C4">
            <v>153771051</v>
          </cell>
        </row>
        <row r="5">
          <cell r="B5">
            <v>77523105</v>
          </cell>
          <cell r="C5">
            <v>77476101</v>
          </cell>
        </row>
        <row r="6">
          <cell r="B6">
            <v>183169162</v>
          </cell>
          <cell r="C6">
            <v>210010213</v>
          </cell>
        </row>
        <row r="7">
          <cell r="B7">
            <v>81188584</v>
          </cell>
          <cell r="C7">
            <v>307190906</v>
          </cell>
        </row>
        <row r="8">
          <cell r="B8">
            <v>29700000</v>
          </cell>
          <cell r="C8">
            <v>28384954</v>
          </cell>
        </row>
      </sheetData>
      <sheetData sheetId="1">
        <row r="2">
          <cell r="C2">
            <v>40594532</v>
          </cell>
          <cell r="D2">
            <v>21000000</v>
          </cell>
          <cell r="E2">
            <v>21840000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pag 1"/>
    </sheetNames>
    <sheetDataSet>
      <sheetData sheetId="0" refreshError="1">
        <row r="98">
          <cell r="F98">
            <v>2615900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D2" sqref="D2:E9"/>
    </sheetView>
  </sheetViews>
  <sheetFormatPr baseColWidth="10" defaultColWidth="9.28515625" defaultRowHeight="15" x14ac:dyDescent="0.25"/>
  <cols>
    <col min="1" max="1" width="60.5703125" style="6" customWidth="1"/>
    <col min="2" max="2" width="11.28515625" customWidth="1"/>
    <col min="3" max="3" width="13.5703125" customWidth="1"/>
    <col min="4" max="4" width="15.28515625" customWidth="1"/>
    <col min="5" max="5" width="1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>
        <v>145266855</v>
      </c>
      <c r="C2" s="12">
        <v>169046080</v>
      </c>
      <c r="D2" s="24">
        <f>+C2*1.04</f>
        <v>175807923.20000002</v>
      </c>
      <c r="E2" s="24">
        <f>+D2*1.04</f>
        <v>182840240.12800002</v>
      </c>
      <c r="F2" t="s">
        <v>56</v>
      </c>
    </row>
    <row r="3" spans="1:8" x14ac:dyDescent="0.25">
      <c r="A3" t="s">
        <v>36</v>
      </c>
      <c r="B3" s="11">
        <v>53575038</v>
      </c>
      <c r="C3" s="12">
        <v>62075815</v>
      </c>
      <c r="D3" s="24">
        <f t="shared" ref="D3:E8" si="0">+C3*1.04</f>
        <v>64558847.600000001</v>
      </c>
      <c r="E3" s="24">
        <f t="shared" si="0"/>
        <v>67141201.504000008</v>
      </c>
      <c r="F3" t="s">
        <v>56</v>
      </c>
    </row>
    <row r="4" spans="1:8" x14ac:dyDescent="0.25">
      <c r="A4" t="s">
        <v>37</v>
      </c>
      <c r="B4" s="11">
        <v>128452136</v>
      </c>
      <c r="C4" s="11">
        <v>153771051</v>
      </c>
      <c r="D4" s="24">
        <f t="shared" si="0"/>
        <v>159921893.03999999</v>
      </c>
      <c r="E4" s="24">
        <f t="shared" si="0"/>
        <v>166318768.76159999</v>
      </c>
      <c r="F4" t="s">
        <v>56</v>
      </c>
    </row>
    <row r="5" spans="1:8" x14ac:dyDescent="0.25">
      <c r="A5" t="s">
        <v>38</v>
      </c>
      <c r="B5" s="11">
        <v>77523105</v>
      </c>
      <c r="C5" s="12">
        <v>77476101</v>
      </c>
      <c r="D5" s="24">
        <f t="shared" si="0"/>
        <v>80575145.040000007</v>
      </c>
      <c r="E5" s="24">
        <f t="shared" si="0"/>
        <v>83798150.841600016</v>
      </c>
      <c r="F5" t="s">
        <v>56</v>
      </c>
    </row>
    <row r="6" spans="1:8" x14ac:dyDescent="0.25">
      <c r="A6" t="s">
        <v>39</v>
      </c>
      <c r="B6" s="11">
        <v>183169162</v>
      </c>
      <c r="C6" s="11">
        <v>210010213</v>
      </c>
      <c r="D6" s="24">
        <f t="shared" si="0"/>
        <v>218410621.52000001</v>
      </c>
      <c r="E6" s="24">
        <f t="shared" si="0"/>
        <v>227147046.38080001</v>
      </c>
      <c r="F6" t="s">
        <v>56</v>
      </c>
    </row>
    <row r="7" spans="1:8" x14ac:dyDescent="0.25">
      <c r="A7" t="s">
        <v>40</v>
      </c>
      <c r="B7" s="11">
        <v>81188584</v>
      </c>
      <c r="C7" s="11">
        <v>307190906</v>
      </c>
      <c r="D7" s="13">
        <f>100000000+31205217</f>
        <v>131205217</v>
      </c>
      <c r="E7" s="24">
        <f t="shared" si="0"/>
        <v>136453425.68000001</v>
      </c>
      <c r="F7" t="s">
        <v>56</v>
      </c>
      <c r="G7" t="s">
        <v>51</v>
      </c>
    </row>
    <row r="8" spans="1:8" x14ac:dyDescent="0.25">
      <c r="A8" t="s">
        <v>41</v>
      </c>
      <c r="B8" s="14">
        <v>29700000</v>
      </c>
      <c r="C8" s="12">
        <v>28384954</v>
      </c>
      <c r="D8" s="24">
        <f>+C8*1.04</f>
        <v>29520352.16</v>
      </c>
      <c r="E8" s="24">
        <f t="shared" si="0"/>
        <v>30701166.246400002</v>
      </c>
      <c r="F8" t="s">
        <v>56</v>
      </c>
    </row>
    <row r="9" spans="1:8" x14ac:dyDescent="0.25">
      <c r="A9" t="s">
        <v>42</v>
      </c>
      <c r="B9" s="11">
        <v>0</v>
      </c>
      <c r="C9" s="11">
        <f>+[2]PlantillaFuentes!C2</f>
        <v>40594532</v>
      </c>
      <c r="D9" s="13">
        <f>+[2]PlantillaFuentes!D2</f>
        <v>21000000</v>
      </c>
      <c r="E9" s="13">
        <f>+[2]PlantillaFuentes!E2</f>
        <v>21840000</v>
      </c>
      <c r="F9" t="s">
        <v>44</v>
      </c>
    </row>
    <row r="10" spans="1:8" x14ac:dyDescent="0.25">
      <c r="A10" t="s">
        <v>43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>
          <x14:formula1>
            <xm:f>Catalogos!$D$2:$D$19</xm:f>
          </x14:formula1>
          <xm:sqref>F10</xm:sqref>
        </x14:dataValidation>
        <x14:dataValidation type="list" allowBlank="1">
          <x14:formula1>
            <xm:f>Catalogos!$D$2:$D$19</xm:f>
          </x14:formula1>
          <xm:sqref>G10</xm:sqref>
        </x14:dataValidation>
        <x14:dataValidation type="list" allowBlank="1">
          <x14:formula1>
            <xm:f>Catalogos!$D$2:$D$19</xm:f>
          </x14:formula1>
          <xm:sqref>H2:H10</xm:sqref>
        </x14:dataValidation>
        <x14:dataValidation type="list" allowBlank="1">
          <x14:formula1>
            <xm:f>[20210531211445_PlantillaSGP_mun17Risaralda.xlsx]Catalogos!#REF!</xm:f>
          </x14:formula1>
          <xm:sqref>F2:G9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B2" sqref="B2:E19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5">
        <v>0</v>
      </c>
      <c r="C2" s="16">
        <v>40594532</v>
      </c>
      <c r="D2" s="16">
        <v>21000000</v>
      </c>
      <c r="E2" s="16">
        <f>+D2*1.04</f>
        <v>21840000</v>
      </c>
    </row>
    <row r="3" spans="1:5" x14ac:dyDescent="0.25">
      <c r="A3" t="s">
        <v>45</v>
      </c>
      <c r="B3" s="15">
        <v>0</v>
      </c>
      <c r="C3" s="16">
        <v>0</v>
      </c>
      <c r="D3" s="16">
        <v>0</v>
      </c>
      <c r="E3" s="16">
        <v>0</v>
      </c>
    </row>
    <row r="4" spans="1:5" x14ac:dyDescent="0.25">
      <c r="A4" t="s">
        <v>46</v>
      </c>
      <c r="B4" s="15">
        <v>0</v>
      </c>
      <c r="C4" s="16">
        <v>0</v>
      </c>
      <c r="D4" s="16">
        <v>0</v>
      </c>
      <c r="E4" s="16">
        <v>0</v>
      </c>
    </row>
    <row r="5" spans="1:5" x14ac:dyDescent="0.25">
      <c r="A5" t="s">
        <v>47</v>
      </c>
      <c r="B5" s="15">
        <v>0</v>
      </c>
      <c r="C5" s="16">
        <v>0</v>
      </c>
      <c r="D5" s="16">
        <v>0</v>
      </c>
      <c r="E5" s="16">
        <v>0</v>
      </c>
    </row>
    <row r="6" spans="1:5" x14ac:dyDescent="0.25">
      <c r="A6" t="s">
        <v>48</v>
      </c>
      <c r="B6" s="15">
        <v>0</v>
      </c>
      <c r="C6" s="16">
        <v>0</v>
      </c>
      <c r="D6" s="16">
        <v>0</v>
      </c>
      <c r="E6" s="16">
        <v>0</v>
      </c>
    </row>
    <row r="7" spans="1:5" x14ac:dyDescent="0.25">
      <c r="A7" t="s">
        <v>49</v>
      </c>
      <c r="B7" s="15">
        <v>0</v>
      </c>
      <c r="C7" s="16">
        <v>0</v>
      </c>
      <c r="D7" s="16">
        <v>0</v>
      </c>
      <c r="E7" s="16">
        <v>0</v>
      </c>
    </row>
    <row r="8" spans="1:5" x14ac:dyDescent="0.25">
      <c r="A8" t="s">
        <v>50</v>
      </c>
      <c r="B8" s="15">
        <v>0</v>
      </c>
      <c r="C8" s="16">
        <v>0</v>
      </c>
      <c r="D8" s="16">
        <v>0</v>
      </c>
      <c r="E8" s="16">
        <v>0</v>
      </c>
    </row>
    <row r="9" spans="1:5" x14ac:dyDescent="0.25">
      <c r="A9" t="s">
        <v>51</v>
      </c>
      <c r="B9" s="15">
        <f>+'[3]reporte pag 1'!$F$98</f>
        <v>2615900</v>
      </c>
      <c r="C9" s="16">
        <v>0</v>
      </c>
      <c r="D9" s="16">
        <v>0</v>
      </c>
      <c r="E9" s="16">
        <v>0</v>
      </c>
    </row>
    <row r="10" spans="1:5" x14ac:dyDescent="0.25">
      <c r="A10" t="s">
        <v>52</v>
      </c>
      <c r="B10" s="15">
        <v>0</v>
      </c>
      <c r="C10" s="16">
        <v>0</v>
      </c>
      <c r="D10" s="16">
        <v>0</v>
      </c>
      <c r="E10" s="16">
        <v>0</v>
      </c>
    </row>
    <row r="11" spans="1:5" x14ac:dyDescent="0.25">
      <c r="A11" t="s">
        <v>53</v>
      </c>
      <c r="B11" s="15">
        <v>0</v>
      </c>
      <c r="C11" s="16">
        <v>0</v>
      </c>
      <c r="D11" s="16">
        <v>0</v>
      </c>
      <c r="E11" s="16">
        <v>0</v>
      </c>
    </row>
    <row r="12" spans="1:5" x14ac:dyDescent="0.25">
      <c r="A12" t="s">
        <v>54</v>
      </c>
      <c r="B12" s="15">
        <v>0</v>
      </c>
      <c r="C12" s="16">
        <v>0</v>
      </c>
      <c r="D12" s="16">
        <v>0</v>
      </c>
      <c r="E12" s="16">
        <v>0</v>
      </c>
    </row>
    <row r="13" spans="1:5" x14ac:dyDescent="0.25">
      <c r="A13" t="s">
        <v>55</v>
      </c>
      <c r="B13" s="15">
        <v>0</v>
      </c>
      <c r="C13" s="16">
        <v>0</v>
      </c>
      <c r="D13" s="16">
        <v>0</v>
      </c>
      <c r="E13" s="16">
        <v>0</v>
      </c>
    </row>
    <row r="14" spans="1:5" x14ac:dyDescent="0.25">
      <c r="A14" t="s">
        <v>56</v>
      </c>
      <c r="B14" s="15">
        <f>+[2]PlantillaTotalUsos!B2+[2]PlantillaTotalUsos!B3+[2]PlantillaTotalUsos!B4+[2]PlantillaTotalUsos!B5+[2]PlantillaTotalUsos!B6+[2]PlantillaTotalUsos!B7+[2]PlantillaTotalUsos!B8-'[3]reporte pag 1'!$F$98</f>
        <v>696258980</v>
      </c>
      <c r="C14" s="16">
        <f>+[2]PlantillaTotalUsos!C2+[2]PlantillaTotalUsos!C3+[2]PlantillaTotalUsos!C4+[2]PlantillaTotalUsos!C5+[2]PlantillaTotalUsos!C6+[2]PlantillaTotalUsos!C7+[2]PlantillaTotalUsos!C8</f>
        <v>1007955120</v>
      </c>
      <c r="D14" s="16">
        <v>860000000</v>
      </c>
      <c r="E14" s="16">
        <f>+D14*1.04</f>
        <v>894400000</v>
      </c>
    </row>
    <row r="15" spans="1:5" x14ac:dyDescent="0.25">
      <c r="A15" t="s">
        <v>57</v>
      </c>
      <c r="B15" s="15">
        <v>0</v>
      </c>
      <c r="C15" s="16">
        <v>0</v>
      </c>
      <c r="D15" s="16">
        <v>0</v>
      </c>
      <c r="E15" s="16">
        <v>0</v>
      </c>
    </row>
    <row r="16" spans="1:5" x14ac:dyDescent="0.25">
      <c r="A16" t="s">
        <v>58</v>
      </c>
      <c r="B16" s="15">
        <v>0</v>
      </c>
      <c r="C16" s="16">
        <v>0</v>
      </c>
      <c r="D16" s="16">
        <v>0</v>
      </c>
      <c r="E16" s="16">
        <v>0</v>
      </c>
    </row>
    <row r="17" spans="1:5" x14ac:dyDescent="0.25">
      <c r="A17" t="s">
        <v>59</v>
      </c>
      <c r="B17" s="15">
        <v>0</v>
      </c>
      <c r="C17" s="16">
        <v>12000000</v>
      </c>
      <c r="D17" s="16">
        <v>12000000</v>
      </c>
      <c r="E17" s="16">
        <v>12000000</v>
      </c>
    </row>
    <row r="18" spans="1:5" x14ac:dyDescent="0.25">
      <c r="A18" t="s">
        <v>60</v>
      </c>
      <c r="B18" s="15">
        <v>0</v>
      </c>
      <c r="C18" s="16">
        <v>12000000</v>
      </c>
      <c r="D18" s="16">
        <v>12000000</v>
      </c>
      <c r="E18" s="16">
        <v>12000000</v>
      </c>
    </row>
    <row r="19" spans="1:5" x14ac:dyDescent="0.25">
      <c r="A19" t="s">
        <v>61</v>
      </c>
      <c r="B19" s="15">
        <v>0</v>
      </c>
      <c r="C19" s="16">
        <v>12000000</v>
      </c>
      <c r="D19" s="16">
        <v>12000000</v>
      </c>
      <c r="E19" s="16">
        <v>12000000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T2" sqref="T2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7">
        <v>0.99</v>
      </c>
      <c r="C2" s="17">
        <v>0.5</v>
      </c>
      <c r="D2" s="16">
        <v>0</v>
      </c>
      <c r="E2" s="17">
        <v>0.70960000000000001</v>
      </c>
      <c r="F2" s="18" t="s">
        <v>89</v>
      </c>
      <c r="G2" s="17">
        <v>0.99</v>
      </c>
      <c r="H2" s="17">
        <v>0.4</v>
      </c>
      <c r="I2" s="17">
        <v>0.99</v>
      </c>
      <c r="J2" s="17">
        <v>1</v>
      </c>
      <c r="K2" s="17">
        <v>0.45</v>
      </c>
      <c r="L2" s="17">
        <v>193.64</v>
      </c>
      <c r="M2" s="17">
        <v>0</v>
      </c>
      <c r="N2" s="17">
        <v>0.99</v>
      </c>
      <c r="O2" s="17">
        <v>0</v>
      </c>
      <c r="P2" s="17">
        <v>0.4</v>
      </c>
      <c r="Q2" s="17">
        <v>0</v>
      </c>
      <c r="R2" s="17">
        <v>0</v>
      </c>
      <c r="S2" s="17">
        <v>0</v>
      </c>
    </row>
    <row r="3" spans="1:19" x14ac:dyDescent="0.25">
      <c r="A3" t="s">
        <v>85</v>
      </c>
      <c r="B3" s="17">
        <v>2.5000000000000001E-3</v>
      </c>
      <c r="C3" s="17">
        <v>2.5000000000000001E-2</v>
      </c>
      <c r="D3">
        <v>0</v>
      </c>
      <c r="E3" s="17">
        <v>2.7400000000000001E-2</v>
      </c>
      <c r="F3" s="18" t="s">
        <v>89</v>
      </c>
      <c r="G3" s="19">
        <v>2.5000000000000001E-3</v>
      </c>
      <c r="H3" s="17">
        <v>2.5000000000000001E-2</v>
      </c>
      <c r="I3" s="17">
        <v>2.5000000000000001E-3</v>
      </c>
      <c r="J3" s="17">
        <v>1</v>
      </c>
      <c r="K3" s="17">
        <v>2.5000000000000001E-2</v>
      </c>
      <c r="L3" s="17">
        <v>190</v>
      </c>
      <c r="M3" s="17">
        <v>0</v>
      </c>
      <c r="N3" s="17">
        <v>2.5000000000000001E-3</v>
      </c>
      <c r="O3" s="17">
        <v>0</v>
      </c>
      <c r="P3" s="17">
        <v>0.1</v>
      </c>
      <c r="Q3" s="17">
        <v>0</v>
      </c>
      <c r="R3" s="17">
        <v>0</v>
      </c>
      <c r="S3" s="17">
        <v>0</v>
      </c>
    </row>
    <row r="4" spans="1:19" x14ac:dyDescent="0.25">
      <c r="A4" t="s">
        <v>86</v>
      </c>
      <c r="B4" s="17">
        <v>0.33</v>
      </c>
      <c r="C4" s="17">
        <v>2.5000000000000001E-2</v>
      </c>
      <c r="D4">
        <v>0</v>
      </c>
      <c r="E4" s="17">
        <v>2.7400000000000001E-2</v>
      </c>
      <c r="F4" s="18" t="s">
        <v>89</v>
      </c>
      <c r="G4" s="19">
        <v>2.5000000000000001E-3</v>
      </c>
      <c r="H4" s="17">
        <v>2.5000000000000001E-2</v>
      </c>
      <c r="I4" s="17">
        <v>2.5000000000000001E-3</v>
      </c>
      <c r="J4" s="17">
        <v>1</v>
      </c>
      <c r="K4" s="17">
        <v>2.5000000000000001E-2</v>
      </c>
      <c r="L4" s="17">
        <v>189</v>
      </c>
      <c r="M4" s="17">
        <v>0.03</v>
      </c>
      <c r="N4" s="17">
        <v>0.33</v>
      </c>
      <c r="O4" s="17">
        <v>0</v>
      </c>
      <c r="P4" s="17">
        <v>0.1</v>
      </c>
      <c r="Q4" s="17">
        <v>0</v>
      </c>
      <c r="R4" s="17">
        <v>0</v>
      </c>
      <c r="S4" s="17">
        <v>0</v>
      </c>
    </row>
    <row r="5" spans="1:19" x14ac:dyDescent="0.25">
      <c r="A5" t="s">
        <v>87</v>
      </c>
      <c r="B5" s="17">
        <v>0.33</v>
      </c>
      <c r="C5" s="17">
        <v>2.5000000000000001E-2</v>
      </c>
      <c r="D5">
        <v>0</v>
      </c>
      <c r="E5" s="17">
        <v>2.7400000000000001E-2</v>
      </c>
      <c r="F5" s="18" t="s">
        <v>89</v>
      </c>
      <c r="G5" s="19">
        <v>2.5000000000000001E-3</v>
      </c>
      <c r="H5" s="17">
        <v>2.5000000000000001E-2</v>
      </c>
      <c r="I5" s="17">
        <v>2.5000000000000001E-3</v>
      </c>
      <c r="J5" s="17">
        <v>1</v>
      </c>
      <c r="K5" s="17">
        <v>2.5000000000000001E-2</v>
      </c>
      <c r="L5" s="17">
        <v>188</v>
      </c>
      <c r="M5" s="17">
        <v>0.04</v>
      </c>
      <c r="N5" s="17">
        <v>0.33</v>
      </c>
      <c r="O5" s="20">
        <v>0</v>
      </c>
      <c r="P5" s="17">
        <v>0.1</v>
      </c>
      <c r="Q5" s="20">
        <v>0</v>
      </c>
      <c r="R5" s="20">
        <v>0</v>
      </c>
      <c r="S5" s="20">
        <v>0</v>
      </c>
    </row>
    <row r="6" spans="1:19" x14ac:dyDescent="0.25">
      <c r="A6" t="s">
        <v>88</v>
      </c>
      <c r="B6" s="17">
        <v>0.33</v>
      </c>
      <c r="C6" s="17">
        <v>2.5000000000000001E-2</v>
      </c>
      <c r="D6">
        <v>0</v>
      </c>
      <c r="E6" s="17">
        <v>2.7400000000000001E-2</v>
      </c>
      <c r="F6" s="18" t="s">
        <v>89</v>
      </c>
      <c r="G6" s="19">
        <v>2.5000000000000001E-3</v>
      </c>
      <c r="H6" s="17">
        <v>2.5000000000000001E-2</v>
      </c>
      <c r="I6" s="17">
        <v>2.5000000000000001E-3</v>
      </c>
      <c r="J6" s="17">
        <v>1</v>
      </c>
      <c r="K6" s="17">
        <v>2.5000000000000001E-2</v>
      </c>
      <c r="L6" s="17">
        <v>187</v>
      </c>
      <c r="M6" s="17">
        <v>0.05</v>
      </c>
      <c r="N6" s="17">
        <v>0.33</v>
      </c>
      <c r="O6" s="20">
        <v>0</v>
      </c>
      <c r="P6" s="17">
        <v>0.1</v>
      </c>
      <c r="Q6" s="20">
        <v>0</v>
      </c>
      <c r="R6" s="20">
        <v>0</v>
      </c>
      <c r="S6" s="20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A20" sqref="A20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 s="21">
        <v>75000000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 s="22">
        <v>319372502</v>
      </c>
    </row>
    <row r="6" spans="1:3" x14ac:dyDescent="0.25">
      <c r="A6" t="s">
        <v>64</v>
      </c>
      <c r="B6" t="s">
        <v>68</v>
      </c>
      <c r="C6">
        <v>672961098</v>
      </c>
    </row>
    <row r="7" spans="1:3" x14ac:dyDescent="0.25">
      <c r="A7" t="s">
        <v>69</v>
      </c>
      <c r="B7" t="s">
        <v>70</v>
      </c>
      <c r="C7" s="22">
        <v>0</v>
      </c>
    </row>
    <row r="8" spans="1:3" x14ac:dyDescent="0.25">
      <c r="A8" t="s">
        <v>69</v>
      </c>
      <c r="B8" t="s">
        <v>71</v>
      </c>
      <c r="C8">
        <v>247350902</v>
      </c>
    </row>
    <row r="9" spans="1:3" x14ac:dyDescent="0.25">
      <c r="A9" t="s">
        <v>62</v>
      </c>
      <c r="B9" t="s">
        <v>72</v>
      </c>
      <c r="C9">
        <v>118306472</v>
      </c>
    </row>
    <row r="10" spans="1:3" x14ac:dyDescent="0.25">
      <c r="A10" t="s">
        <v>62</v>
      </c>
      <c r="B10" t="s">
        <v>73</v>
      </c>
      <c r="C10">
        <v>608463849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120000000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Administrador</cp:lastModifiedBy>
  <dcterms:created xsi:type="dcterms:W3CDTF">2020-03-24T17:16:45Z</dcterms:created>
  <dcterms:modified xsi:type="dcterms:W3CDTF">2021-09-28T23:24:00Z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