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Wilson\SUI CONTADERO\SINAS\"/>
    </mc:Choice>
  </mc:AlternateContent>
  <bookViews>
    <workbookView xWindow="0" yWindow="0" windowWidth="20490" windowHeight="7650" tabRatio="619" firstSheet="1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D5" i="5"/>
  <c r="E4" i="5"/>
  <c r="D4" i="5"/>
  <c r="E3" i="5"/>
  <c r="D3" i="5"/>
  <c r="E6" i="5"/>
  <c r="D6" i="5"/>
  <c r="C5" i="5"/>
  <c r="C4" i="5"/>
  <c r="C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<sst xmlns="http://schemas.openxmlformats.org/spreadsheetml/2006/main" count="168" uniqueCount="89">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</sst>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justify" vertical="center"/>
    </xf>
    <xf numFmtId="164" fontId="4" fillId="0" borderId="0" xfId="1" applyNumberFormat="1" applyFont="1"/>
    <xf numFmtId="164" fontId="0" fillId="0" borderId="0" xfId="1" applyNumberFormat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F12" sqref="F12"/>
    </sheetView>
  </sheetViews>
  <sheetFormatPr baseColWidth="10" defaultColWidth="9.28515625" defaultRowHeight="15" x14ac:dyDescent="0.25"/>
  <cols>
    <col min="1" max="1" width="60.5703125" style="6" customWidth="1"/>
    <col min="2" max="2" width="13.28515625" customWidth="1"/>
    <col min="3" max="3" width="13.28515625" bestFit="1" customWidth="1"/>
    <col min="4" max="5" width="14.8554687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1">
        <v>42291360</v>
      </c>
      <c r="C3" s="13">
        <f>3586654+37400000</f>
        <v>40986654</v>
      </c>
      <c r="D3" s="13">
        <f t="shared" ref="D3:E3" si="0">3586654+37400000</f>
        <v>40986654</v>
      </c>
      <c r="E3" s="13">
        <f t="shared" si="0"/>
        <v>40986654</v>
      </c>
      <c r="F3" t="s">
        <v>56</v>
      </c>
    </row>
    <row r="4" spans="1:8" x14ac:dyDescent="0.25">
      <c r="A4" t="s">
        <v>37</v>
      </c>
      <c r="B4" s="12">
        <v>21851840</v>
      </c>
      <c r="C4" s="13">
        <f>1863020+31100000</f>
        <v>32963020</v>
      </c>
      <c r="D4" s="13">
        <f t="shared" ref="D4:E4" si="1">1863020+31100000</f>
        <v>32963020</v>
      </c>
      <c r="E4" s="13">
        <f t="shared" si="1"/>
        <v>32963020</v>
      </c>
      <c r="F4" t="s">
        <v>56</v>
      </c>
    </row>
    <row r="5" spans="1:8" x14ac:dyDescent="0.25">
      <c r="A5" t="s">
        <v>38</v>
      </c>
      <c r="B5" s="12">
        <v>11983830</v>
      </c>
      <c r="C5" s="13">
        <f>998816+38051511</f>
        <v>39050327</v>
      </c>
      <c r="D5" s="13">
        <f t="shared" ref="D5:E5" si="2">998816+38051511</f>
        <v>39050327</v>
      </c>
      <c r="E5" s="13">
        <f t="shared" si="2"/>
        <v>39050327</v>
      </c>
      <c r="F5" t="s">
        <v>56</v>
      </c>
    </row>
    <row r="6" spans="1:8" x14ac:dyDescent="0.25">
      <c r="A6" t="s">
        <v>39</v>
      </c>
      <c r="B6" s="13">
        <v>82335917</v>
      </c>
      <c r="C6" s="13">
        <v>95817491</v>
      </c>
      <c r="D6" s="13">
        <f>+C6*1.16</f>
        <v>111148289.55999999</v>
      </c>
      <c r="E6" s="13">
        <f>+D6*1.16</f>
        <v>128932015.88959998</v>
      </c>
      <c r="F6" t="s">
        <v>56</v>
      </c>
    </row>
    <row r="7" spans="1:8" x14ac:dyDescent="0.25">
      <c r="A7" t="s">
        <v>40</v>
      </c>
      <c r="B7" s="13">
        <v>40000000</v>
      </c>
      <c r="C7" s="13">
        <v>41710000</v>
      </c>
      <c r="D7" s="13">
        <v>43493102</v>
      </c>
      <c r="E7" s="13">
        <v>45352432</v>
      </c>
      <c r="F7" t="s">
        <v>56</v>
      </c>
    </row>
    <row r="8" spans="1:8" x14ac:dyDescent="0.25">
      <c r="A8" t="s">
        <v>41</v>
      </c>
      <c r="B8" s="13">
        <v>41000000</v>
      </c>
      <c r="C8" s="13">
        <v>35760000</v>
      </c>
      <c r="D8" s="13">
        <v>37288740</v>
      </c>
      <c r="E8" s="13">
        <v>38882833</v>
      </c>
      <c r="F8" t="s">
        <v>56</v>
      </c>
    </row>
    <row r="9" spans="1:8" x14ac:dyDescent="0.25">
      <c r="A9" t="s">
        <v>42</v>
      </c>
      <c r="B9" s="13">
        <v>41000000</v>
      </c>
      <c r="C9" s="13">
        <v>39530000</v>
      </c>
      <c r="D9" s="13">
        <v>41219907</v>
      </c>
      <c r="E9" s="13">
        <v>42982058</v>
      </c>
      <c r="F9" t="s">
        <v>56</v>
      </c>
    </row>
    <row r="10" spans="1:8" x14ac:dyDescent="0.25">
      <c r="A10" t="s">
        <v>43</v>
      </c>
    </row>
    <row r="14" spans="1:8" x14ac:dyDescent="0.25">
      <c r="C14" s="14"/>
      <c r="D14" s="14"/>
      <c r="E14" s="14"/>
    </row>
    <row r="15" spans="1:8" x14ac:dyDescent="0.25">
      <c r="C15" s="14"/>
      <c r="D15" s="14"/>
      <c r="E15" s="14"/>
    </row>
    <row r="16" spans="1:8" x14ac:dyDescent="0.25">
      <c r="C16" s="14"/>
      <c r="D16" s="14"/>
      <c r="E16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2" sqref="C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C1" zoomScale="90" zoomScaleNormal="90" workbookViewId="0">
      <selection activeCell="I15" sqref="I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96</v>
      </c>
      <c r="D2">
        <v>0</v>
      </c>
      <c r="F2">
        <v>17</v>
      </c>
      <c r="J2">
        <v>100</v>
      </c>
      <c r="K2">
        <v>0</v>
      </c>
      <c r="N2">
        <v>98</v>
      </c>
      <c r="O2">
        <v>28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98</v>
      </c>
      <c r="D3">
        <v>0</v>
      </c>
      <c r="F3">
        <v>24</v>
      </c>
      <c r="G3">
        <v>86</v>
      </c>
      <c r="J3">
        <v>100</v>
      </c>
    </row>
    <row r="4" spans="1:19" x14ac:dyDescent="0.25">
      <c r="A4" t="s">
        <v>86</v>
      </c>
      <c r="B4">
        <v>98</v>
      </c>
      <c r="D4">
        <v>0</v>
      </c>
      <c r="F4">
        <v>24</v>
      </c>
      <c r="G4">
        <v>87</v>
      </c>
      <c r="J4">
        <v>100</v>
      </c>
    </row>
    <row r="5" spans="1:19" x14ac:dyDescent="0.25">
      <c r="A5" t="s">
        <v>87</v>
      </c>
      <c r="B5">
        <v>98</v>
      </c>
      <c r="D5">
        <v>0</v>
      </c>
      <c r="F5">
        <v>24</v>
      </c>
      <c r="G5">
        <v>87</v>
      </c>
    </row>
    <row r="6" spans="1:19" x14ac:dyDescent="0.25">
      <c r="A6" t="s">
        <v>88</v>
      </c>
      <c r="B6">
        <v>98</v>
      </c>
      <c r="D6">
        <v>0</v>
      </c>
      <c r="F6">
        <v>24</v>
      </c>
      <c r="G6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10" sqref="H1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2021-09-29T19:05:53Z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