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de carolina\Documents\CAREPA\2021\MIPG\D7\SINAS\"/>
    </mc:Choice>
  </mc:AlternateContent>
  <xr:revisionPtr revIDLastSave="0" documentId="13_ncr:1_{818ADEEA-09F5-4F67-A492-7E6496DC7614}" xr6:coauthVersionLast="47" xr6:coauthVersionMax="47" xr10:uidLastSave="{00000000-0000-0000-0000-000000000000}"/>
  <bookViews>
    <workbookView xWindow="-120" yWindow="-120" windowWidth="20730" windowHeight="11160" tabRatio="619" firstSheet="1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C2" i="5"/>
  <c r="D2" i="5"/>
  <c r="E2" i="5" s="1"/>
  <c r="D3" i="5"/>
  <c r="E3" i="5"/>
  <c r="F3" i="5"/>
  <c r="F2" i="5" s="1"/>
  <c r="D5" i="5"/>
  <c r="E5" i="5"/>
  <c r="D6" i="5"/>
  <c r="E6" i="5"/>
  <c r="F4" i="5" l="1"/>
  <c r="F5" i="5" s="1"/>
  <c r="F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</commentList>
</comments>
</file>

<file path=xl/sharedStrings.xml><?xml version="1.0" encoding="utf-8"?>
<sst xmlns="http://schemas.openxmlformats.org/spreadsheetml/2006/main" count="161" uniqueCount="89">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</sst>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41" fontId="0" fillId="0" borderId="0" xfId="1" applyFont="1"/>
    <xf numFmtId="3" fontId="0" fillId="0" borderId="0" xfId="0" applyNumberFormat="1"/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10" fontId="0" fillId="0" borderId="0" xfId="0" applyNumberFormat="1"/>
    <xf numFmtId="43" fontId="0" fillId="0" borderId="0" xfId="2" applyFont="1"/>
    <xf numFmtId="0" fontId="4" fillId="11" borderId="3" xfId="0" applyFont="1" applyFill="1" applyBorder="1" applyAlignment="1">
      <alignment horizontal="center"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E4B01AC-54BE-478C-B9F1-C28C2328493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s%20Documentos\Mis%20Documentos\Municipio%20de%20Carepa\2020\Ejecucion%20presupuestal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s%20Documentos\Mis%20Documentos\Municipio%20de%20Carepa\2021\EJECECUCIONES\modificaciones%20pptales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s%20Documentos\Mis%20Documentos\Presupuesto%202022\Carepa\matriz%20de%20para%20elaborar%20proyecto%20de%20ingresos%20presupuesto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de%20carolina/Downloads/informacionminvivi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inop_Eg"/>
      <sheetName val="19_sino_pertcol"/>
      <sheetName val="19_sino_ing"/>
      <sheetName val="Ejec_Ingr"/>
      <sheetName val="Ejec_gt"/>
      <sheetName val="Aux"/>
      <sheetName val="Hoja2"/>
      <sheetName val="Hoja1"/>
      <sheetName val="CuentasVsFondos"/>
      <sheetName val="Conpes"/>
      <sheetName val="Fondos"/>
      <sheetName val="D.Publica"/>
      <sheetName val="Mvto"/>
      <sheetName val="Indicador"/>
      <sheetName val="OEC"/>
      <sheetName val="Cp"/>
      <sheetName val="Cp2"/>
      <sheetName val="617 (2019)"/>
      <sheetName val="617"/>
      <sheetName val="Traslados"/>
      <sheetName val="Disp"/>
      <sheetName val="Imder"/>
      <sheetName val="Gratuidad"/>
      <sheetName val="Deuda P."/>
    </sheetNames>
    <sheetDataSet>
      <sheetData sheetId="0"/>
      <sheetData sheetId="1"/>
      <sheetData sheetId="2"/>
      <sheetData sheetId="3"/>
      <sheetData sheetId="4"/>
      <sheetData sheetId="5">
        <row r="286">
          <cell r="L286">
            <v>63616660</v>
          </cell>
        </row>
        <row r="301">
          <cell r="L301">
            <v>390342079</v>
          </cell>
        </row>
        <row r="317">
          <cell r="M317">
            <v>31770556</v>
          </cell>
        </row>
        <row r="330">
          <cell r="L330">
            <v>413185824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Ing Ccpet"/>
      <sheetName val="G Ccpet"/>
      <sheetName val="Movim"/>
      <sheetName val="Dp"/>
    </sheetNames>
    <sheetDataSet>
      <sheetData sheetId="0"/>
      <sheetData sheetId="1"/>
      <sheetData sheetId="2">
        <row r="328">
          <cell r="F328">
            <v>260154404</v>
          </cell>
        </row>
        <row r="339">
          <cell r="F339">
            <v>76339992</v>
          </cell>
        </row>
        <row r="369">
          <cell r="F369">
            <v>214479309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pc"/>
      <sheetName val="Fuente"/>
      <sheetName val="Histo_Ing"/>
      <sheetName val="H.Gastos"/>
      <sheetName val="M_Ingresos"/>
      <sheetName val="M_Gastos"/>
      <sheetName val="Grafi Analisi"/>
      <sheetName val="H.Graficos"/>
      <sheetName val="Act.Graficos"/>
      <sheetName val="CPC-Gastos"/>
      <sheetName val="Matriz CPC"/>
      <sheetName val="Pronos Cpc"/>
      <sheetName val="CPC"/>
      <sheetName val="Liquidaciones"/>
      <sheetName val="Inv-Fut"/>
      <sheetName val="Calculo"/>
      <sheetName val="Calculos2"/>
      <sheetName val="Calculos3"/>
      <sheetName val="IF"/>
      <sheetName val="PF"/>
      <sheetName val="617"/>
      <sheetName val="Funcionamiento"/>
      <sheetName val="Ccpet Gastos"/>
      <sheetName val="Hoja1"/>
      <sheetName val="Proyectos"/>
      <sheetName val="Ccpet_Ing"/>
      <sheetName val="Clasificadores Aux"/>
      <sheetName val="Ccpet.Fls"/>
      <sheetName val="Deuda Pc"/>
      <sheetName val="CuadroTechos"/>
      <sheetName val="Techos"/>
      <sheetName val="Hoja5"/>
      <sheetName val="Indicad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2">
          <cell r="F52">
            <v>653937642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Fuentes"/>
      <sheetName val="PlantillaTotalUsos"/>
    </sheetNames>
    <sheetDataSet>
      <sheetData sheetId="0">
        <row r="14">
          <cell r="A14" t="str">
            <v>SGP DE AGUA POTABLE Y SANEAMIENTO BÁSICO</v>
          </cell>
          <cell r="D14">
            <v>2390617244</v>
          </cell>
          <cell r="E14">
            <v>2390617244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3" sqref="F3"/>
    </sheetView>
  </sheetViews>
  <sheetFormatPr baseColWidth="10" defaultColWidth="9.28515625" defaultRowHeight="15" x14ac:dyDescent="0.25"/>
  <cols>
    <col min="1" max="1" width="60.5703125" style="6" customWidth="1"/>
    <col min="2" max="5" width="19" customWidth="1"/>
    <col min="6" max="6" width="43.85546875" bestFit="1" customWidth="1"/>
    <col min="7" max="8" width="14.14062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f>+SUM([2]Ejec_gt!$L$301+[2]Ejec_gt!$L$286+[2]Ejec_gt!$M$317+[2]Ejec_gt!$L$330)</f>
        <v>898915119</v>
      </c>
      <c r="C2" s="12">
        <f>+SUM('[3]G Ccpet'!$F$369,'[3]G Ccpet'!$F$339,'[3]G Ccpet'!$F$328)</f>
        <v>550973705</v>
      </c>
      <c r="D2" s="11">
        <f>+SUM('[4]Deuda Pc'!$F$52)</f>
        <v>653937642</v>
      </c>
      <c r="E2" s="11">
        <f>+D2</f>
        <v>653937642</v>
      </c>
      <c r="F2" t="str">
        <f>+F3</f>
        <v>SGP DE AGUA POTABLE Y SANEAMIENTO BÁSICO</v>
      </c>
    </row>
    <row r="3" spans="1:8" x14ac:dyDescent="0.25">
      <c r="A3" t="s">
        <v>36</v>
      </c>
      <c r="B3" s="11">
        <v>305000000</v>
      </c>
      <c r="C3" s="11">
        <v>720000000</v>
      </c>
      <c r="D3" s="11">
        <f>+C3*95%</f>
        <v>684000000</v>
      </c>
      <c r="E3" s="11">
        <f>+D3*95%</f>
        <v>649800000</v>
      </c>
      <c r="F3" t="str">
        <f>+[5]PlantillaFuentes!A14</f>
        <v>SGP DE AGUA POTABLE Y SANEAMIENTO BÁSICO</v>
      </c>
    </row>
    <row r="4" spans="1:8" x14ac:dyDescent="0.25">
      <c r="A4" t="s">
        <v>37</v>
      </c>
      <c r="B4" s="11">
        <v>285000000</v>
      </c>
      <c r="C4">
        <v>0</v>
      </c>
      <c r="D4">
        <v>0</v>
      </c>
      <c r="E4">
        <v>0</v>
      </c>
      <c r="F4" t="str">
        <f>+F3</f>
        <v>SGP DE AGUA POTABLE Y SANEAMIENTO BÁSICO</v>
      </c>
    </row>
    <row r="5" spans="1:8" x14ac:dyDescent="0.25">
      <c r="A5" t="s">
        <v>38</v>
      </c>
      <c r="B5" s="11">
        <v>340000000</v>
      </c>
      <c r="C5" s="11">
        <v>399278815</v>
      </c>
      <c r="D5" s="11">
        <f>+C5*95%</f>
        <v>379314874.25</v>
      </c>
      <c r="E5" s="11">
        <f>+D5*95%</f>
        <v>360349130.53749996</v>
      </c>
      <c r="F5" t="str">
        <f>+F4</f>
        <v>SGP DE AGUA POTABLE Y SANEAMIENTO BÁSICO</v>
      </c>
    </row>
    <row r="6" spans="1:8" x14ac:dyDescent="0.25">
      <c r="A6" t="s">
        <v>39</v>
      </c>
      <c r="B6" s="11">
        <v>0</v>
      </c>
      <c r="C6" s="11">
        <v>0</v>
      </c>
      <c r="D6" s="11">
        <f>+[5]PlantillaFuentes!D14*10%</f>
        <v>239061724.40000001</v>
      </c>
      <c r="E6" s="11">
        <f>+[5]PlantillaFuentes!E14*10%</f>
        <v>239061724.40000001</v>
      </c>
      <c r="F6" t="str">
        <f>+F5</f>
        <v>SGP DE AGUA POTABLE Y SANEAMIENTO BÁSICO</v>
      </c>
    </row>
    <row r="7" spans="1:8" x14ac:dyDescent="0.25">
      <c r="A7" t="s">
        <v>40</v>
      </c>
      <c r="B7" s="11"/>
    </row>
    <row r="8" spans="1:8" x14ac:dyDescent="0.25">
      <c r="A8" t="s">
        <v>41</v>
      </c>
    </row>
    <row r="9" spans="1:8" x14ac:dyDescent="0.25">
      <c r="A9" t="s">
        <v>42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4" zoomScale="90" zoomScaleNormal="90" workbookViewId="0">
      <selection activeCell="E12" sqref="E12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6" t="s">
        <v>44</v>
      </c>
    </row>
    <row r="3" spans="1:5" x14ac:dyDescent="0.25">
      <c r="A3" s="6" t="s">
        <v>45</v>
      </c>
    </row>
    <row r="4" spans="1:5" x14ac:dyDescent="0.25">
      <c r="A4" s="6" t="s">
        <v>46</v>
      </c>
    </row>
    <row r="5" spans="1:5" x14ac:dyDescent="0.25">
      <c r="A5" s="6" t="s">
        <v>47</v>
      </c>
    </row>
    <row r="6" spans="1:5" x14ac:dyDescent="0.25">
      <c r="A6" s="6" t="s">
        <v>48</v>
      </c>
    </row>
    <row r="7" spans="1:5" x14ac:dyDescent="0.25">
      <c r="A7" s="6" t="s">
        <v>49</v>
      </c>
    </row>
    <row r="8" spans="1:5" ht="30" x14ac:dyDescent="0.25">
      <c r="A8" s="6" t="s">
        <v>50</v>
      </c>
      <c r="B8">
        <v>0</v>
      </c>
      <c r="C8" s="13">
        <v>239394482</v>
      </c>
      <c r="D8" s="13">
        <v>239061724</v>
      </c>
      <c r="E8" s="13">
        <v>239061724</v>
      </c>
    </row>
    <row r="9" spans="1:5" x14ac:dyDescent="0.25">
      <c r="A9" s="6" t="s">
        <v>51</v>
      </c>
    </row>
    <row r="10" spans="1:5" x14ac:dyDescent="0.25">
      <c r="A10" s="6" t="s">
        <v>52</v>
      </c>
    </row>
    <row r="11" spans="1:5" x14ac:dyDescent="0.25">
      <c r="A11" s="6" t="s">
        <v>53</v>
      </c>
    </row>
    <row r="12" spans="1:5" x14ac:dyDescent="0.25">
      <c r="A12" s="6" t="s">
        <v>54</v>
      </c>
    </row>
    <row r="13" spans="1:5" x14ac:dyDescent="0.25">
      <c r="A13" s="6" t="s">
        <v>55</v>
      </c>
    </row>
    <row r="14" spans="1:5" x14ac:dyDescent="0.25">
      <c r="A14" s="6" t="s">
        <v>56</v>
      </c>
      <c r="B14" s="14">
        <v>2393944817</v>
      </c>
      <c r="C14" s="14">
        <v>2390617244</v>
      </c>
      <c r="D14" s="14">
        <v>2390617244</v>
      </c>
      <c r="E14" s="14">
        <v>2390617244</v>
      </c>
    </row>
    <row r="15" spans="1:5" x14ac:dyDescent="0.25">
      <c r="A15" s="6" t="s">
        <v>57</v>
      </c>
    </row>
    <row r="16" spans="1:5" x14ac:dyDescent="0.25">
      <c r="A16" s="6" t="s">
        <v>58</v>
      </c>
      <c r="D16" s="13"/>
    </row>
    <row r="17" spans="1:1" x14ac:dyDescent="0.25">
      <c r="A17" s="6" t="s">
        <v>59</v>
      </c>
    </row>
    <row r="18" spans="1:1" x14ac:dyDescent="0.25">
      <c r="A18" s="6" t="s">
        <v>60</v>
      </c>
    </row>
    <row r="19" spans="1:1" x14ac:dyDescent="0.25">
      <c r="A19" s="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I1" zoomScale="90" zoomScaleNormal="90" workbookViewId="0">
      <selection activeCell="O5" sqref="O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5">
        <v>0.57299999999999995</v>
      </c>
      <c r="C2" s="15">
        <v>0.57299999999999995</v>
      </c>
      <c r="D2">
        <v>0</v>
      </c>
      <c r="E2">
        <v>0</v>
      </c>
      <c r="F2">
        <v>20.5</v>
      </c>
      <c r="G2" s="15">
        <v>0.54100000000000004</v>
      </c>
      <c r="H2" s="15">
        <v>0.54100000000000004</v>
      </c>
      <c r="I2">
        <v>0</v>
      </c>
      <c r="J2" s="15">
        <v>0.57299999999999995</v>
      </c>
      <c r="K2" s="15">
        <v>0.57299999999999995</v>
      </c>
      <c r="L2" s="18">
        <v>11921.51</v>
      </c>
      <c r="M2" s="19">
        <v>0</v>
      </c>
      <c r="N2" s="17">
        <v>1</v>
      </c>
      <c r="O2">
        <v>6</v>
      </c>
      <c r="P2">
        <v>0.9</v>
      </c>
      <c r="Q2">
        <v>0.9</v>
      </c>
      <c r="R2">
        <v>0.9</v>
      </c>
      <c r="S2">
        <v>0.9</v>
      </c>
    </row>
    <row r="3" spans="1:19" x14ac:dyDescent="0.25">
      <c r="A3" t="s">
        <v>85</v>
      </c>
      <c r="B3" s="15">
        <v>0.57299999999999995</v>
      </c>
      <c r="C3" s="15">
        <v>0.57299999999999995</v>
      </c>
      <c r="D3">
        <v>0</v>
      </c>
      <c r="E3">
        <v>0</v>
      </c>
      <c r="F3">
        <v>20.5</v>
      </c>
      <c r="G3" s="15">
        <v>0.54100000000000004</v>
      </c>
      <c r="H3" s="15">
        <v>0.54100000000000004</v>
      </c>
      <c r="I3">
        <v>0</v>
      </c>
      <c r="J3" s="15">
        <v>0.57299999999999995</v>
      </c>
      <c r="K3" s="15">
        <v>0.57299999999999995</v>
      </c>
      <c r="L3" s="18">
        <v>11921.51</v>
      </c>
      <c r="M3" s="19">
        <v>0</v>
      </c>
      <c r="N3" s="17">
        <v>1</v>
      </c>
      <c r="O3">
        <v>6</v>
      </c>
      <c r="P3">
        <v>0.9</v>
      </c>
      <c r="Q3">
        <v>0.9</v>
      </c>
      <c r="R3">
        <v>0.9</v>
      </c>
      <c r="S3">
        <v>0.9</v>
      </c>
    </row>
    <row r="4" spans="1:19" x14ac:dyDescent="0.25">
      <c r="A4" t="s">
        <v>86</v>
      </c>
      <c r="B4" s="15">
        <v>0.57299999999999995</v>
      </c>
      <c r="C4" s="15">
        <v>0.57299999999999995</v>
      </c>
      <c r="D4">
        <v>0</v>
      </c>
      <c r="E4">
        <v>0</v>
      </c>
      <c r="F4">
        <v>20.5</v>
      </c>
      <c r="G4" s="15">
        <v>0.54100000000000004</v>
      </c>
      <c r="H4" s="15">
        <v>0.54100000000000004</v>
      </c>
      <c r="I4">
        <v>0</v>
      </c>
      <c r="J4" s="15">
        <v>0.57299999999999995</v>
      </c>
      <c r="K4" s="15">
        <v>0.57299999999999995</v>
      </c>
      <c r="L4" s="18">
        <v>11921.51</v>
      </c>
      <c r="M4" s="19">
        <v>0</v>
      </c>
      <c r="N4" s="17">
        <v>1</v>
      </c>
      <c r="O4">
        <v>6</v>
      </c>
      <c r="P4">
        <v>0.9</v>
      </c>
      <c r="Q4">
        <v>0.9</v>
      </c>
      <c r="R4">
        <v>0.9</v>
      </c>
      <c r="S4">
        <v>0.9</v>
      </c>
    </row>
    <row r="5" spans="1:19" x14ac:dyDescent="0.25">
      <c r="A5" t="s">
        <v>87</v>
      </c>
      <c r="B5" s="15">
        <v>0.7</v>
      </c>
      <c r="C5" s="15">
        <v>0.7</v>
      </c>
      <c r="D5">
        <v>0</v>
      </c>
      <c r="E5">
        <v>0</v>
      </c>
      <c r="F5">
        <v>23</v>
      </c>
      <c r="G5" s="15">
        <v>0.6</v>
      </c>
      <c r="H5" s="15">
        <v>0.6</v>
      </c>
      <c r="I5">
        <v>0</v>
      </c>
      <c r="J5" s="16">
        <v>0.7</v>
      </c>
      <c r="K5" s="16">
        <v>0.7</v>
      </c>
      <c r="L5" s="18">
        <v>11921.51</v>
      </c>
      <c r="M5" s="19">
        <v>0</v>
      </c>
      <c r="N5" s="17">
        <v>1</v>
      </c>
      <c r="O5">
        <v>6</v>
      </c>
      <c r="P5">
        <v>0.9</v>
      </c>
      <c r="Q5">
        <v>0.9</v>
      </c>
      <c r="R5">
        <v>0.9</v>
      </c>
      <c r="S5">
        <v>0.9</v>
      </c>
    </row>
    <row r="6" spans="1:19" x14ac:dyDescent="0.25">
      <c r="A6" t="s">
        <v>88</v>
      </c>
      <c r="B6" s="15">
        <v>0.7</v>
      </c>
      <c r="C6" s="15">
        <v>0.7</v>
      </c>
      <c r="D6">
        <v>0</v>
      </c>
      <c r="E6">
        <v>0</v>
      </c>
      <c r="F6">
        <v>23</v>
      </c>
      <c r="G6" s="15">
        <v>0.6</v>
      </c>
      <c r="H6" s="15">
        <v>0.6</v>
      </c>
      <c r="I6">
        <v>0</v>
      </c>
      <c r="J6" s="16">
        <v>0.7</v>
      </c>
      <c r="K6" s="16">
        <v>0.7</v>
      </c>
      <c r="L6" s="18">
        <v>11921.51</v>
      </c>
      <c r="M6" s="19">
        <v>0</v>
      </c>
      <c r="N6" s="17">
        <v>1</v>
      </c>
      <c r="O6">
        <v>6</v>
      </c>
      <c r="P6">
        <v>0.9</v>
      </c>
      <c r="Q6">
        <v>0.9</v>
      </c>
      <c r="R6">
        <v>0.9</v>
      </c>
      <c r="S6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A4" zoomScale="90" zoomScaleNormal="90" workbookViewId="0">
      <selection activeCell="C1" sqref="C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Carolina Henao</cp:lastModifiedBy>
  <dcterms:created xsi:type="dcterms:W3CDTF">2020-03-24T17:16:45Z</dcterms:created>
  <dcterms:modified xsi:type="dcterms:W3CDTF">2021-10-07T15:37:37Z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