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isen Murillo\Downloads\SINAS\"/>
    </mc:Choice>
  </mc:AlternateContent>
  <xr:revisionPtr revIDLastSave="0" documentId="13_ncr:1_{49D43B19-43C0-4A00-AEA2-FB1807EF417F}" xr6:coauthVersionLast="47" xr6:coauthVersionMax="47" xr10:uidLastSave="{00000000-0000-0000-0000-000000000000}"/>
  <bookViews>
    <workbookView xWindow="-108" yWindow="-108" windowWidth="23256" windowHeight="12576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5" l="1"/>
  <c r="D4" i="5" s="1"/>
  <c r="E4" i="5" s="1"/>
  <c r="C3" i="5"/>
  <c r="D3" i="5" s="1"/>
  <c r="E3" i="5" s="1"/>
  <c r="C5" i="5"/>
  <c r="D5" i="5" s="1"/>
  <c r="E5" i="5" s="1"/>
  <c r="B5" i="5"/>
  <c r="B4" i="5"/>
  <c r="B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<sst xmlns="http://schemas.openxmlformats.org/spreadsheetml/2006/main" count="164" uniqueCount="89">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</sst>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$-240A]\ * #,##0.00_-;\-[$$-240A]\ * #,##0.00_-;_-[$$-240A]\ * &quot;-&quot;??_-;_-@_-"/>
    <numFmt numFmtId="165" formatCode="_-[$$-240A]\ * #,##0_-;\-[$$-240A]\ * #,##0_-;_-[$$-240A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0" applyNumberFormat="1"/>
    <xf numFmtId="9" fontId="0" fillId="0" borderId="0" xfId="1" applyFon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20C5C71D-2A09-4A6B-BA34-747FE7E0184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="90" zoomScaleNormal="90" workbookViewId="0">
      <selection activeCell="D12" sqref="D12"/>
    </sheetView>
  </sheetViews>
  <sheetFormatPr baseColWidth="10" defaultColWidth="9.21875" defaultRowHeight="14.4" x14ac:dyDescent="0.3"/>
  <cols>
    <col min="1" max="1" width="66.109375" style="6" bestFit="1" customWidth="1"/>
    <col min="2" max="4" width="16.5546875" bestFit="1" customWidth="1"/>
    <col min="5" max="5" width="18.77734375" customWidth="1"/>
    <col min="6" max="6" width="31.5546875" customWidth="1"/>
    <col min="7" max="7" width="29.77734375" customWidth="1"/>
    <col min="8" max="8" width="28.88671875" customWidth="1"/>
  </cols>
  <sheetData>
    <row r="1" spans="1:8" ht="35.549999999999997" customHeight="1" x14ac:dyDescent="0.3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3">
      <c r="A2" t="s">
        <v>35</v>
      </c>
      <c r="B2">
        <v>0</v>
      </c>
    </row>
    <row r="3" spans="1:8" x14ac:dyDescent="0.3">
      <c r="A3" t="s">
        <v>36</v>
      </c>
      <c r="B3" s="13">
        <f>+(5745801*12)</f>
        <v>68949612</v>
      </c>
      <c r="C3" s="13">
        <f>+(5916171*12)</f>
        <v>70994052</v>
      </c>
      <c r="D3" s="13">
        <f t="shared" ref="D3:E5" si="0">+C3*103%</f>
        <v>73123873.560000002</v>
      </c>
      <c r="E3" s="13">
        <f t="shared" si="0"/>
        <v>75317589.766800001</v>
      </c>
      <c r="F3" t="s">
        <v>56</v>
      </c>
    </row>
    <row r="4" spans="1:8" x14ac:dyDescent="0.3">
      <c r="A4" t="s">
        <v>37</v>
      </c>
      <c r="B4" s="13">
        <f>+(4999055*12)</f>
        <v>59988660</v>
      </c>
      <c r="C4" s="13">
        <f>+(5169424*12)</f>
        <v>62033088</v>
      </c>
      <c r="D4" s="13">
        <f t="shared" si="0"/>
        <v>63894080.640000001</v>
      </c>
      <c r="E4" s="13">
        <f t="shared" si="0"/>
        <v>65810903.059200004</v>
      </c>
      <c r="F4" t="s">
        <v>56</v>
      </c>
    </row>
    <row r="5" spans="1:8" x14ac:dyDescent="0.3">
      <c r="A5" t="s">
        <v>38</v>
      </c>
      <c r="B5" s="13">
        <f>+(3858223*12)</f>
        <v>46298676</v>
      </c>
      <c r="C5" s="13">
        <f>+(4028602*12)</f>
        <v>48343224</v>
      </c>
      <c r="D5" s="13">
        <f t="shared" si="0"/>
        <v>49793520.719999999</v>
      </c>
      <c r="E5" s="13">
        <f t="shared" si="0"/>
        <v>51287326.341600001</v>
      </c>
      <c r="F5" t="s">
        <v>56</v>
      </c>
    </row>
    <row r="6" spans="1:8" x14ac:dyDescent="0.3">
      <c r="A6" t="s">
        <v>39</v>
      </c>
      <c r="B6">
        <v>0</v>
      </c>
      <c r="C6">
        <v>0</v>
      </c>
      <c r="D6">
        <v>0</v>
      </c>
      <c r="E6">
        <v>0</v>
      </c>
    </row>
    <row r="7" spans="1:8" x14ac:dyDescent="0.3">
      <c r="A7" t="s">
        <v>40</v>
      </c>
      <c r="B7">
        <v>0</v>
      </c>
      <c r="C7">
        <v>0</v>
      </c>
      <c r="D7">
        <v>0</v>
      </c>
      <c r="E7">
        <v>0</v>
      </c>
    </row>
    <row r="8" spans="1:8" x14ac:dyDescent="0.3">
      <c r="A8" t="s">
        <v>41</v>
      </c>
      <c r="B8">
        <v>0</v>
      </c>
      <c r="C8">
        <v>0</v>
      </c>
      <c r="D8">
        <v>0</v>
      </c>
      <c r="E8">
        <v>0</v>
      </c>
    </row>
    <row r="9" spans="1:8" x14ac:dyDescent="0.3">
      <c r="A9" t="s">
        <v>42</v>
      </c>
      <c r="B9">
        <v>0</v>
      </c>
      <c r="C9">
        <v>0</v>
      </c>
      <c r="D9">
        <v>0</v>
      </c>
      <c r="E9">
        <v>0</v>
      </c>
    </row>
    <row r="10" spans="1:8" x14ac:dyDescent="0.3">
      <c r="A10" t="s">
        <v>43</v>
      </c>
      <c r="B10">
        <v>0</v>
      </c>
      <c r="C10">
        <v>0</v>
      </c>
      <c r="D10">
        <v>0</v>
      </c>
      <c r="E10">
        <v>0</v>
      </c>
    </row>
    <row r="12" spans="1:8" x14ac:dyDescent="0.3">
      <c r="C12" s="12"/>
    </row>
    <row r="15" spans="1:8" x14ac:dyDescent="0.3">
      <c r="B15" s="11"/>
    </row>
    <row r="16" spans="1:8" x14ac:dyDescent="0.3">
      <c r="C16" s="12"/>
    </row>
    <row r="18" spans="2:2" x14ac:dyDescent="0.3">
      <c r="B18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14" sqref="B14:E14"/>
    </sheetView>
  </sheetViews>
  <sheetFormatPr baseColWidth="10" defaultColWidth="9.21875" defaultRowHeight="14.4" x14ac:dyDescent="0.3"/>
  <cols>
    <col min="1" max="1" width="116.77734375" style="6" bestFit="1" customWidth="1"/>
    <col min="2" max="2" width="18" customWidth="1"/>
    <col min="3" max="5" width="17.6640625" bestFit="1" customWidth="1"/>
  </cols>
  <sheetData>
    <row r="1" spans="1:5" ht="42.45" customHeight="1" x14ac:dyDescent="0.3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3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3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3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3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3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3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3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3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3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3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3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3">
      <c r="A14" t="s">
        <v>56</v>
      </c>
      <c r="B14" s="13">
        <v>500449571</v>
      </c>
      <c r="C14" s="13">
        <v>550494528</v>
      </c>
      <c r="D14" s="13">
        <v>605543981</v>
      </c>
      <c r="E14" s="13">
        <v>666098379</v>
      </c>
    </row>
    <row r="15" spans="1:5" x14ac:dyDescent="0.3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3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3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3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3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E6" sqref="E6"/>
    </sheetView>
  </sheetViews>
  <sheetFormatPr baseColWidth="10" defaultColWidth="8.88671875" defaultRowHeight="14.4" x14ac:dyDescent="0.3"/>
  <cols>
    <col min="1" max="1" width="30.44140625" customWidth="1"/>
    <col min="2" max="2" width="24.21875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3.95" customHeight="1" x14ac:dyDescent="0.3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3">
      <c r="A2" t="s">
        <v>84</v>
      </c>
      <c r="B2" s="15">
        <v>91</v>
      </c>
      <c r="C2" s="22">
        <v>48.1</v>
      </c>
      <c r="D2" s="15">
        <v>70</v>
      </c>
      <c r="E2" s="15">
        <v>90</v>
      </c>
      <c r="F2" s="15">
        <v>24</v>
      </c>
      <c r="G2" s="15">
        <v>85</v>
      </c>
      <c r="H2" s="15">
        <v>10</v>
      </c>
      <c r="I2" s="15">
        <v>0</v>
      </c>
      <c r="J2" s="15">
        <v>96</v>
      </c>
      <c r="K2" s="15">
        <v>30</v>
      </c>
      <c r="L2" s="15">
        <v>16</v>
      </c>
      <c r="M2" s="15">
        <v>0</v>
      </c>
      <c r="N2" s="15">
        <v>0</v>
      </c>
      <c r="O2" s="15">
        <v>0</v>
      </c>
      <c r="P2" s="17">
        <v>2</v>
      </c>
      <c r="Q2" s="17">
        <v>10</v>
      </c>
      <c r="R2" s="17">
        <v>3</v>
      </c>
      <c r="S2" s="15">
        <v>10</v>
      </c>
    </row>
    <row r="3" spans="1:19" x14ac:dyDescent="0.3">
      <c r="A3" t="s">
        <v>85</v>
      </c>
      <c r="B3" s="15">
        <v>1</v>
      </c>
      <c r="C3" s="14">
        <v>4</v>
      </c>
      <c r="D3" s="14">
        <v>50</v>
      </c>
      <c r="E3" s="14">
        <v>70</v>
      </c>
      <c r="F3" s="15">
        <v>24</v>
      </c>
      <c r="G3" s="14">
        <v>1</v>
      </c>
      <c r="H3" s="14">
        <v>4</v>
      </c>
      <c r="I3" s="14">
        <v>5</v>
      </c>
      <c r="J3" s="14">
        <v>1</v>
      </c>
      <c r="K3" s="14">
        <v>4</v>
      </c>
      <c r="L3" s="14">
        <v>18</v>
      </c>
      <c r="M3" s="14">
        <v>2</v>
      </c>
      <c r="N3" s="14">
        <v>6</v>
      </c>
      <c r="O3" s="14">
        <v>0</v>
      </c>
      <c r="P3" s="17">
        <v>0</v>
      </c>
      <c r="Q3" s="17">
        <v>0</v>
      </c>
      <c r="R3" s="17">
        <v>0</v>
      </c>
      <c r="S3" s="15">
        <v>15</v>
      </c>
    </row>
    <row r="4" spans="1:19" x14ac:dyDescent="0.3">
      <c r="A4" t="s">
        <v>86</v>
      </c>
      <c r="B4" s="15">
        <v>1</v>
      </c>
      <c r="C4" s="14">
        <v>4</v>
      </c>
      <c r="D4" s="14">
        <v>30</v>
      </c>
      <c r="E4" s="14">
        <v>40</v>
      </c>
      <c r="F4" s="15">
        <v>24</v>
      </c>
      <c r="G4" s="14">
        <v>1</v>
      </c>
      <c r="H4" s="14">
        <v>3</v>
      </c>
      <c r="I4" s="14">
        <v>5</v>
      </c>
      <c r="J4" s="14">
        <v>1</v>
      </c>
      <c r="K4" s="14">
        <v>4</v>
      </c>
      <c r="L4" s="14">
        <v>20</v>
      </c>
      <c r="M4" s="14">
        <v>5</v>
      </c>
      <c r="N4" s="14">
        <v>15</v>
      </c>
      <c r="O4" s="14">
        <v>0</v>
      </c>
      <c r="P4" s="17">
        <v>0</v>
      </c>
      <c r="Q4" s="17">
        <v>15</v>
      </c>
      <c r="R4" s="17">
        <v>0</v>
      </c>
      <c r="S4" s="15">
        <v>30</v>
      </c>
    </row>
    <row r="5" spans="1:19" x14ac:dyDescent="0.3">
      <c r="A5" t="s">
        <v>87</v>
      </c>
      <c r="B5" s="15">
        <v>1</v>
      </c>
      <c r="C5" s="14">
        <v>4</v>
      </c>
      <c r="D5" s="14">
        <v>10</v>
      </c>
      <c r="E5" s="14">
        <v>15</v>
      </c>
      <c r="F5" s="15">
        <v>24</v>
      </c>
      <c r="G5" s="14">
        <v>2</v>
      </c>
      <c r="H5" s="14">
        <v>3</v>
      </c>
      <c r="I5" s="14">
        <v>5</v>
      </c>
      <c r="J5" s="14">
        <v>1</v>
      </c>
      <c r="K5" s="14">
        <v>4</v>
      </c>
      <c r="L5" s="14">
        <v>25</v>
      </c>
      <c r="M5" s="14">
        <v>15</v>
      </c>
      <c r="N5" s="14">
        <v>30</v>
      </c>
      <c r="O5" s="14">
        <v>0</v>
      </c>
      <c r="P5" s="17">
        <v>50</v>
      </c>
      <c r="Q5" s="17">
        <v>25</v>
      </c>
      <c r="R5" s="21">
        <v>67</v>
      </c>
      <c r="S5" s="15">
        <v>50</v>
      </c>
    </row>
    <row r="6" spans="1:19" x14ac:dyDescent="0.3">
      <c r="A6" t="s">
        <v>88</v>
      </c>
      <c r="B6" s="15">
        <v>1</v>
      </c>
      <c r="C6" s="14">
        <v>4</v>
      </c>
      <c r="D6" s="23">
        <v>0.8</v>
      </c>
      <c r="E6" s="23">
        <v>1.2</v>
      </c>
      <c r="F6" s="15">
        <v>24</v>
      </c>
      <c r="G6" s="16">
        <v>1</v>
      </c>
      <c r="H6" s="16">
        <v>5</v>
      </c>
      <c r="I6" s="16">
        <v>5</v>
      </c>
      <c r="J6" s="16">
        <v>1</v>
      </c>
      <c r="K6" s="16">
        <v>4</v>
      </c>
      <c r="L6" s="16">
        <v>30</v>
      </c>
      <c r="M6" s="16">
        <v>20</v>
      </c>
      <c r="N6" s="16">
        <v>50</v>
      </c>
      <c r="O6" s="16">
        <v>0</v>
      </c>
      <c r="P6" s="17">
        <v>50</v>
      </c>
      <c r="Q6" s="17">
        <v>40</v>
      </c>
      <c r="R6" s="21">
        <v>33</v>
      </c>
      <c r="S6" s="15">
        <v>60</v>
      </c>
    </row>
  </sheetData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zoomScale="90" zoomScaleNormal="90" workbookViewId="0">
      <selection activeCell="C17" sqref="C17"/>
    </sheetView>
  </sheetViews>
  <sheetFormatPr baseColWidth="10" defaultColWidth="9.21875" defaultRowHeight="14.4" x14ac:dyDescent="0.3"/>
  <cols>
    <col min="1" max="1" width="33.33203125" style="6" customWidth="1"/>
    <col min="2" max="2" width="82.5546875" style="6" customWidth="1"/>
    <col min="3" max="3" width="47.44140625" customWidth="1"/>
    <col min="4" max="4" width="19.33203125" bestFit="1" customWidth="1"/>
    <col min="7" max="7" width="17.6640625" bestFit="1" customWidth="1"/>
  </cols>
  <sheetData>
    <row r="1" spans="1:7" ht="45.45" customHeight="1" x14ac:dyDescent="0.3">
      <c r="A1" s="1" t="s">
        <v>4</v>
      </c>
      <c r="B1" s="1" t="s">
        <v>5</v>
      </c>
      <c r="C1" s="4" t="s">
        <v>6</v>
      </c>
    </row>
    <row r="2" spans="1:7" x14ac:dyDescent="0.3">
      <c r="A2" t="s">
        <v>62</v>
      </c>
      <c r="B2" t="s">
        <v>63</v>
      </c>
      <c r="C2">
        <v>0</v>
      </c>
    </row>
    <row r="3" spans="1:7" x14ac:dyDescent="0.3">
      <c r="A3" t="s">
        <v>64</v>
      </c>
      <c r="B3" t="s">
        <v>65</v>
      </c>
      <c r="C3">
        <v>0</v>
      </c>
    </row>
    <row r="4" spans="1:7" x14ac:dyDescent="0.3">
      <c r="A4" t="s">
        <v>64</v>
      </c>
      <c r="B4" t="s">
        <v>66</v>
      </c>
      <c r="C4">
        <v>0</v>
      </c>
    </row>
    <row r="5" spans="1:7" s="18" customFormat="1" x14ac:dyDescent="0.3">
      <c r="A5" s="18" t="s">
        <v>64</v>
      </c>
      <c r="B5" s="18" t="s">
        <v>67</v>
      </c>
      <c r="C5" s="20">
        <v>730687857</v>
      </c>
      <c r="D5" s="19"/>
    </row>
    <row r="6" spans="1:7" s="18" customFormat="1" x14ac:dyDescent="0.3">
      <c r="A6" s="18" t="s">
        <v>64</v>
      </c>
      <c r="B6" s="18" t="s">
        <v>68</v>
      </c>
      <c r="C6" s="20">
        <v>313151939</v>
      </c>
    </row>
    <row r="7" spans="1:7" s="18" customFormat="1" x14ac:dyDescent="0.3">
      <c r="A7" s="18" t="s">
        <v>69</v>
      </c>
      <c r="B7" s="18" t="s">
        <v>70</v>
      </c>
      <c r="C7" s="20">
        <v>411085999</v>
      </c>
      <c r="D7" s="19"/>
    </row>
    <row r="8" spans="1:7" s="18" customFormat="1" x14ac:dyDescent="0.3">
      <c r="A8" s="18" t="s">
        <v>69</v>
      </c>
      <c r="B8" s="18" t="s">
        <v>71</v>
      </c>
      <c r="C8" s="20">
        <v>115000000</v>
      </c>
    </row>
    <row r="9" spans="1:7" s="18" customFormat="1" x14ac:dyDescent="0.3">
      <c r="A9" s="18" t="s">
        <v>62</v>
      </c>
      <c r="B9" s="18" t="s">
        <v>72</v>
      </c>
      <c r="C9" s="20">
        <v>602660663</v>
      </c>
      <c r="D9" s="19"/>
    </row>
    <row r="10" spans="1:7" s="18" customFormat="1" x14ac:dyDescent="0.3">
      <c r="A10" s="18" t="s">
        <v>62</v>
      </c>
      <c r="B10" s="18" t="s">
        <v>73</v>
      </c>
      <c r="C10" s="20">
        <v>150000000</v>
      </c>
    </row>
    <row r="11" spans="1:7" x14ac:dyDescent="0.3">
      <c r="A11" t="s">
        <v>64</v>
      </c>
      <c r="B11" t="s">
        <v>74</v>
      </c>
      <c r="C11">
        <v>0</v>
      </c>
    </row>
    <row r="12" spans="1:7" x14ac:dyDescent="0.3">
      <c r="A12" t="s">
        <v>75</v>
      </c>
      <c r="B12" t="s">
        <v>76</v>
      </c>
      <c r="C12">
        <v>0</v>
      </c>
    </row>
    <row r="13" spans="1:7" x14ac:dyDescent="0.3">
      <c r="A13" t="s">
        <v>75</v>
      </c>
      <c r="B13" t="s">
        <v>77</v>
      </c>
      <c r="C13">
        <v>0</v>
      </c>
    </row>
    <row r="14" spans="1:7" x14ac:dyDescent="0.3">
      <c r="A14" t="s">
        <v>75</v>
      </c>
      <c r="B14" t="s">
        <v>78</v>
      </c>
      <c r="C14">
        <v>0</v>
      </c>
    </row>
    <row r="15" spans="1:7" x14ac:dyDescent="0.3">
      <c r="A15" t="s">
        <v>75</v>
      </c>
      <c r="B15" t="s">
        <v>79</v>
      </c>
      <c r="C15">
        <v>0</v>
      </c>
      <c r="G15" s="11"/>
    </row>
    <row r="16" spans="1:7" x14ac:dyDescent="0.3">
      <c r="A16" t="s">
        <v>75</v>
      </c>
      <c r="B16" t="s">
        <v>80</v>
      </c>
      <c r="C16">
        <v>0</v>
      </c>
      <c r="G16" s="11"/>
    </row>
    <row r="17" spans="1:3" x14ac:dyDescent="0.3">
      <c r="A17" t="s">
        <v>75</v>
      </c>
      <c r="B17" t="s">
        <v>81</v>
      </c>
      <c r="C17">
        <v>0</v>
      </c>
    </row>
    <row r="18" spans="1:3" x14ac:dyDescent="0.3">
      <c r="A18" t="s">
        <v>62</v>
      </c>
      <c r="B18" t="s">
        <v>82</v>
      </c>
      <c r="C18">
        <v>0</v>
      </c>
    </row>
    <row r="19" spans="1:3" x14ac:dyDescent="0.3">
      <c r="A19" t="s">
        <v>69</v>
      </c>
      <c r="B19" t="s">
        <v>83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F2" sqref="F2"/>
    </sheetView>
  </sheetViews>
  <sheetFormatPr baseColWidth="10" defaultColWidth="8.88671875"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 x14ac:dyDescent="0.3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Cleisen Murillo</cp:lastModifiedBy>
  <dcterms:created xsi:type="dcterms:W3CDTF">2020-03-24T17:16:45Z</dcterms:created>
  <dcterms:modified xsi:type="dcterms:W3CDTF">2021-10-28T20:59:18Z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