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3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9" l="1"/>
  <c r="L5" i="9"/>
  <c r="C11" i="4" l="1"/>
  <c r="C8" i="4"/>
  <c r="C6" i="4"/>
  <c r="C15" i="3"/>
</calcChain>
</file>

<file path=xl/comments1.xml><?xml version="1.0" encoding="utf-8"?>
<comments xmlns="http://schemas.openxmlformats.org/spreadsheetml/2006/main">
  <authors>
    <author>Usuario de Windows</author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contemplado a emposanal acueducto 2020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contemplado a emposanal acueducto 2021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cdontemplado emposanal acueducto 2022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tomado de plan indicativo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contemplado a emposanal alcantarillado 2020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contemplado a emposanal alcantarillado 2021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contemplado emposanal alcantarillado 2022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tomado de plan indicatovo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contemplado a bioger aseo 2020 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contemplado a bioger aseo 2021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vr contemplado bioger aseo 2022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tomado de plan indicativo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4.xml><?xml version="1.0" encoding="utf-8"?>
<comments xmlns="http://schemas.openxmlformats.org/spreadsheetml/2006/main">
  <authors>
    <author>Usuario de Windows</author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Indicador de Bienestar /Resultado: </t>
        </r>
        <r>
          <rPr>
            <sz val="9"/>
            <color indexed="81"/>
            <rFont val="Tahoma"/>
            <family val="2"/>
          </rPr>
          <t xml:space="preserve">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Construir, ampliar y rehabilitar sistemas de acueducto y sistemas de potabilización de agua 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2
</t>
        </r>
        <r>
          <rPr>
            <b/>
            <sz val="9"/>
            <color indexed="81"/>
            <rFont val="Tahoma"/>
            <family val="2"/>
          </rPr>
          <t>2021:</t>
        </r>
        <r>
          <rPr>
            <sz val="9"/>
            <color indexed="81"/>
            <rFont val="Tahoma"/>
            <family val="2"/>
          </rPr>
          <t xml:space="preserve"> 100,000,000 de sgp apsb 2021; : </t>
        </r>
        <r>
          <rPr>
            <i/>
            <u/>
            <sz val="9"/>
            <color indexed="81"/>
            <rFont val="Tahoma"/>
            <family val="2"/>
          </rPr>
          <t>$50,000,000 para sistemas de acueducto y $50,000,000 para sistemas de potabilizacion del agua.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>Nombre del Producto:</t>
        </r>
        <r>
          <rPr>
            <sz val="9"/>
            <color indexed="81"/>
            <rFont val="Tahoma"/>
            <family val="2"/>
          </rPr>
          <t xml:space="preserve"> Construir infraestructura que permita el aumento de la capacidad de almacenamiento y
tratamiento de agua para el consumo humano.
</t>
        </r>
        <r>
          <rPr>
            <b/>
            <sz val="9"/>
            <color indexed="81"/>
            <rFont val="Tahoma"/>
            <family val="2"/>
          </rPr>
          <t>Meta Producto Cuatrenio: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2021:</t>
        </r>
        <r>
          <rPr>
            <sz val="9"/>
            <color indexed="81"/>
            <rFont val="Tahoma"/>
            <family val="2"/>
          </rPr>
          <t xml:space="preserve"> + $50,000,000 sgp apsb 2021...</t>
        </r>
        <r>
          <rPr>
            <i/>
            <u/>
            <sz val="9"/>
            <color indexed="81"/>
            <rFont val="Tahoma"/>
            <family val="2"/>
          </rPr>
          <t>$25,000,000 para tratamiento y 25,000,000 para cobertura y continuidad (almacenamiento)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</t>
        </r>
        <r>
          <rPr>
            <sz val="9"/>
            <color indexed="81"/>
            <rFont val="Tahoma"/>
            <family val="2"/>
          </rPr>
          <t xml:space="preserve">: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>Nombre del Producto</t>
        </r>
        <r>
          <rPr>
            <sz val="9"/>
            <color indexed="81"/>
            <rFont val="Tahoma"/>
            <family val="2"/>
          </rPr>
          <t xml:space="preserve">: Construir, ampliar y rehabilitar sistemas de acueducto y sistemas de potabilización de agua 
</t>
        </r>
        <r>
          <rPr>
            <b/>
            <sz val="9"/>
            <color indexed="81"/>
            <rFont val="Tahoma"/>
            <family val="2"/>
          </rPr>
          <t>Meta Producto Cuatrenio</t>
        </r>
        <r>
          <rPr>
            <sz val="9"/>
            <color indexed="81"/>
            <rFont val="Tahoma"/>
            <family val="2"/>
          </rPr>
          <t xml:space="preserve">: 2
</t>
        </r>
        <r>
          <rPr>
            <b/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Tahoma"/>
            <family val="2"/>
          </rPr>
          <t xml:space="preserve">: 100' sgp apsb2021 = </t>
        </r>
        <r>
          <rPr>
            <i/>
            <u/>
            <sz val="9"/>
            <color indexed="81"/>
            <rFont val="Tahoma"/>
            <family val="2"/>
          </rPr>
          <t xml:space="preserve">$50,000,000 para sistemas de acueducto y $50,000,000 para sistemas de potabilizacion del agua.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Construir infraestructura que permita el aumento de la capacidad de almacenamiento y
tratamiento de agua para el consumo humano.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1
</t>
        </r>
        <r>
          <rPr>
            <b/>
            <sz val="9"/>
            <color indexed="81"/>
            <rFont val="Tahoma"/>
            <family val="2"/>
          </rPr>
          <t>2021:</t>
        </r>
        <r>
          <rPr>
            <sz val="9"/>
            <color indexed="81"/>
            <rFont val="Tahoma"/>
            <family val="2"/>
          </rPr>
          <t xml:space="preserve"> + $50,000,000 (sgp apsb 2021)...$25,000,000 para tratamiento, $10,000,000 para cobertura y 15,000,000 para almacenmamiento.
</t>
        </r>
        <r>
          <rPr>
            <b/>
            <sz val="9"/>
            <color indexed="81"/>
            <rFont val="Tahoma"/>
            <family val="2"/>
          </rPr>
          <t>Nombre del Producto:</t>
        </r>
        <r>
          <rPr>
            <sz val="9"/>
            <color indexed="81"/>
            <rFont val="Tahoma"/>
            <family val="2"/>
          </rPr>
          <t xml:space="preserve"> Otorgar subsidios de servicios de acueducto alcantarillado y aseo a la población de estratos 1, 2 y 3 de acuerdo a lo establecido por el concejo municipal.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48....2021,2022,2023,2024 = $2052'583,830
</t>
        </r>
        <r>
          <rPr>
            <b/>
            <sz val="9"/>
            <color indexed="81"/>
            <rFont val="Tahoma"/>
            <family val="2"/>
          </rPr>
          <t xml:space="preserve">2020: </t>
        </r>
        <r>
          <rPr>
            <sz val="9"/>
            <color indexed="81"/>
            <rFont val="Tahoma"/>
            <family val="2"/>
          </rPr>
          <t>$ 446'427,540   (sgp apsb) estimado para emposanal proyecto</t>
        </r>
        <r>
          <rPr>
            <b/>
            <sz val="9"/>
            <color indexed="81"/>
            <rFont val="Tahoma"/>
            <family val="2"/>
          </rPr>
          <t xml:space="preserve">
2021: </t>
        </r>
        <r>
          <rPr>
            <sz val="9"/>
            <color indexed="81"/>
            <rFont val="Tahoma"/>
            <family val="2"/>
          </rPr>
          <t>$ 585'538,043 (sgp apsb)   estimado para emposanal proyecto</t>
        </r>
        <r>
          <rPr>
            <b/>
            <sz val="9"/>
            <color indexed="81"/>
            <rFont val="Tahoma"/>
            <family val="2"/>
          </rPr>
          <t xml:space="preserve">
2022: </t>
        </r>
        <r>
          <rPr>
            <sz val="9"/>
            <color indexed="81"/>
            <rFont val="Tahoma"/>
            <family val="2"/>
          </rPr>
          <t>$ 561'990,6480 (sgp apsb) estimado para emposanal proyecto</t>
        </r>
        <r>
          <rPr>
            <b/>
            <sz val="9"/>
            <color indexed="81"/>
            <rFont val="Tahoma"/>
            <family val="2"/>
          </rPr>
          <t xml:space="preserve">
2023: </t>
        </r>
        <r>
          <rPr>
            <sz val="9"/>
            <color indexed="81"/>
            <rFont val="Tahoma"/>
            <family val="2"/>
          </rPr>
          <t>$ 458'627,599 (sgp apsb) Tomado de plan indicativo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Construir, ampliar y rehabilitar sistemas de alcantarillado,y tratamiento de aguas residuales 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1
$98'021,032 (sgp apsb 2021) = $50'000,000 tratamiento aguas residuales y $48'021,032 ammpliar y rehabilitar alcantarillado
</t>
        </r>
        <r>
          <rPr>
            <b/>
            <sz val="9"/>
            <color indexed="81"/>
            <rFont val="Tahoma"/>
            <family val="2"/>
          </rPr>
          <t>Nombre del Producto:</t>
        </r>
        <r>
          <rPr>
            <sz val="9"/>
            <color indexed="81"/>
            <rFont val="Tahoma"/>
            <family val="2"/>
          </rPr>
          <t xml:space="preserve"> Otorgar subsidios de servicios de acueducto alcantarillado y aseo a la población de estratos 1, 2 y 3 de acuerdo a lo establecido por el concejo municipal.
Meta Producto Cuatrenio: 48....2021,2022,2023,2024 = $918'427,848
2020: $ 221'194,744   (sgp apsb) estimado para emposanal proyecto
2021: $ 259'941,336 (sgp apsb)   estimado para emposanal proyecto
2022: $ 246'295,607 (sgp apsb) estimado para emposanal proyecto
2023: $ 200'996,161 (sgp apsb) Tomado de plan indicativo
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48 Meses
$ 1833'180,460 (sgp apsb 2021)
</t>
        </r>
        <r>
          <rPr>
            <b/>
            <sz val="9"/>
            <color indexed="81"/>
            <rFont val="Tahoma"/>
            <family val="2"/>
          </rPr>
          <t>Nombre del Producto:</t>
        </r>
        <r>
          <rPr>
            <sz val="9"/>
            <color indexed="81"/>
            <rFont val="Tahoma"/>
            <family val="2"/>
          </rPr>
          <t xml:space="preserve"> Otorgar subsidios de servicios de acueducto alcantarillado y aseo a la población de estratos 1, 2 y 3 de acuerdo a lo establecido por el concejo municipal.
Meta Producto Cuatrenio: 48....2021,2022,2023,2024 = $1833'180,460
2020: $ 318'391,662   (sgp apsb) estimado para bioger proyecto
2021: $ 621'798,813 (sgp apsb)   estimado para bioger proyecto
2022: $ 491'713,745  (sgp apsb) estimado para bioger proyecto
2023: $ 401'276,2401 (sgp apsb) Tomado de plan indicativo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Construir infraestructura que permita el aumento de la capacidad de almacenamiento y
tratamiento de agua para el consumo humano.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1
</t>
        </r>
        <r>
          <rPr>
            <b/>
            <sz val="9"/>
            <color indexed="81"/>
            <rFont val="Tahoma"/>
            <family val="2"/>
          </rPr>
          <t>2021:</t>
        </r>
        <r>
          <rPr>
            <sz val="9"/>
            <color indexed="81"/>
            <rFont val="Tahoma"/>
            <family val="2"/>
          </rPr>
          <t xml:space="preserve"> + $50,000,000( sgp apsb 2021) = $25,000,000 para tratamiento, $10,000,000 para cobertura y 15,000,000 para almacenmamiento (continuidad).
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Usuario de Windows:
es el mismo recurso de micromedicicon
Este campo es requerido.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Indicador de Bienestar /Resultado: </t>
        </r>
        <r>
          <rPr>
            <sz val="9"/>
            <color indexed="81"/>
            <rFont val="Tahoma"/>
            <family val="2"/>
          </rPr>
          <t xml:space="preserve">29. Porcentaje de pérdidas de agua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Instalar micro y macro Medidores para usuarios de agua potable y fortalecimiento de la facturación y recaudo.
...2021,2022,2023 = $618,180,000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2000
</t>
        </r>
        <r>
          <rPr>
            <b/>
            <sz val="9"/>
            <color indexed="81"/>
            <rFont val="Tahoma"/>
            <family val="2"/>
          </rPr>
          <t xml:space="preserve">2021: </t>
        </r>
        <r>
          <rPr>
            <sz val="9"/>
            <color indexed="81"/>
            <rFont val="Tahoma"/>
            <family val="2"/>
          </rPr>
          <t>$200,000,000  (sgp apsb 2021)</t>
        </r>
        <r>
          <rPr>
            <b/>
            <sz val="9"/>
            <color indexed="81"/>
            <rFont val="Tahoma"/>
            <family val="2"/>
          </rPr>
          <t xml:space="preserve">
2022: </t>
        </r>
        <r>
          <rPr>
            <sz val="9"/>
            <color indexed="81"/>
            <rFont val="Tahoma"/>
            <family val="2"/>
          </rPr>
          <t>$ 206,000,000 (sgp apsb 2022)</t>
        </r>
        <r>
          <rPr>
            <b/>
            <sz val="9"/>
            <color indexed="81"/>
            <rFont val="Tahoma"/>
            <family val="2"/>
          </rPr>
          <t xml:space="preserve">
2023: </t>
        </r>
        <r>
          <rPr>
            <sz val="9"/>
            <color indexed="81"/>
            <rFont val="Tahoma"/>
            <family val="2"/>
          </rPr>
          <t xml:space="preserve">$ 212,180,000 (sgp apsb 2023)
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Indicador de Bienestar /Resultado:</t>
        </r>
        <r>
          <rPr>
            <sz val="9"/>
            <color indexed="81"/>
            <rFont val="Tahoma"/>
            <family val="2"/>
          </rPr>
          <t xml:space="preserve"> 31. Cobertura de acueducto en los centros poblados y la zona rural dispersa 
</t>
        </r>
        <r>
          <rPr>
            <b/>
            <sz val="9"/>
            <color indexed="81"/>
            <rFont val="Tahoma"/>
            <family val="2"/>
          </rPr>
          <t>Programa:</t>
        </r>
        <r>
          <rPr>
            <sz val="9"/>
            <color indexed="81"/>
            <rFont val="Tahoma"/>
            <family val="2"/>
          </rPr>
          <t xml:space="preserve"> PROGRAMA INTEGRAL DE AGUA POTABLE, SANEAMIENTO BÁSICO Y SERVICIOS PUBLICOS.
</t>
        </r>
        <r>
          <rPr>
            <b/>
            <sz val="9"/>
            <color indexed="81"/>
            <rFont val="Tahoma"/>
            <family val="2"/>
          </rPr>
          <t xml:space="preserve">Nombre del Producto: </t>
        </r>
        <r>
          <rPr>
            <sz val="9"/>
            <color indexed="81"/>
            <rFont val="Tahoma"/>
            <family val="2"/>
          </rPr>
          <t xml:space="preserve">Construir, ampliar y rehabilitar sistemas de alcantarillado,y tratamiento de aguas residuales .
</t>
        </r>
        <r>
          <rPr>
            <b/>
            <sz val="9"/>
            <color indexed="81"/>
            <rFont val="Tahoma"/>
            <family val="2"/>
          </rPr>
          <t>Meta Producto Cuatrenio:</t>
        </r>
        <r>
          <rPr>
            <sz val="9"/>
            <color indexed="81"/>
            <rFont val="Tahoma"/>
            <family val="2"/>
          </rPr>
          <t xml:space="preserve"> 1
$98'021,032 (sgp apsb 2021) = $50'000,000 tratamiento aguas residuales y $48'021,032 ammpliar y rehabilitar alcantarillado
</t>
        </r>
      </text>
    </comment>
  </commentList>
</comments>
</file>

<file path=xl/sharedStrings.xml><?xml version="1.0" encoding="utf-8"?>
<sst xmlns="http://schemas.openxmlformats.org/spreadsheetml/2006/main" count="171" uniqueCount="95">
  <si>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</si>
  <si>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</si>
  <si>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</si>
  <si>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</si>
  <si>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</si>
  <si>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</si>
  <si>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</si>
  <si>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</si>
  <si>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</si>
  <si>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</si>
  <si>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</si>
  <si>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</si>
  <si>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</si>
  <si>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</si>
  <si>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</si>
  <si>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</si>
  <si>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</si>
  <si>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</si>
  <si>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</si>
  <si>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</si>
  <si>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</si>
  <si>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</si>
  <si>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</si>
  <si>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</si>
  <si>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</si>
  <si>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</si>
  <si>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</si>
  <si>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</si>
  <si>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</si>
  <si>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</si>
  <si>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</si>
  <si>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</si>
  <si>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</si>
  <si>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</si>
  <si>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</si>
  <si>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</si>
  <si>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</si>
  <si>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</si>
  <si>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</si>
  <si>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</si>
  <si>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</si>
  <si>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</si>
  <si>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</si>
  <si>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</si>
  <si>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</si>
  <si>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</si>
  <si>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</si>
  <si>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</si>
  <si>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</si>
  <si>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</si>
  <si>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</si>
  <si>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</si>
  <si>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</si>
  <si>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</si>
  <si>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</si>
  <si>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</si>
  <si>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</si>
  <si>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</si>
  <si>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</si>
  <si>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</si>
  <si>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</si>
  <si>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</si>
  <si>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</si>
  <si>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</si>
  <si>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</si>
  <si>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</si>
  <si>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</si>
  <si>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</si>
  <si>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</si>
  <si>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</si>
  <si>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</si>
  <si>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</si>
  <si>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</si>
  <si>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</si>
  <si>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</si>
  <si>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</si>
  <si>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</si>
  <si>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</si>
  <si>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</si>
  <si>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</si>
  <si>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</si>
  <si>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</si>
  <si>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</si>
  <si>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</si>
  <si>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</si>
  <si>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</si>
  <si>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</si>
  <si>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</si>
  <si>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</si>
  <si>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6m3</t>
  </si>
  <si>
    <t>5.98m3</t>
  </si>
  <si>
    <t>5.96m3</t>
  </si>
  <si>
    <t>5.94m3</t>
  </si>
  <si>
    <t>5.92m3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</si>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</sst>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164" formatCode="&quot;$&quot;\ #,##0"/>
    <numFmt numFmtId="165" formatCode="0.0000"/>
    <numFmt numFmtId="166" formatCode="0.0"/>
    <numFmt numFmtId="167" formatCode="&quot;$&quot;\ #,##0.00"/>
    <numFmt numFmtId="168" formatCode="&quot;$&quot;\ #,##0.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i/>
      <u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7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0" xfId="0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11" borderId="0" xfId="0" applyFill="1" applyBorder="1" applyAlignment="1">
      <alignment horizontal="center"/>
    </xf>
    <xf numFmtId="0" fontId="0" fillId="0" borderId="1" xfId="0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6" fontId="0" fillId="12" borderId="0" xfId="0" applyNumberFormat="1" applyFill="1" applyAlignment="1">
      <alignment horizontal="center"/>
    </xf>
    <xf numFmtId="167" fontId="0" fillId="0" borderId="1" xfId="0" applyNumberFormat="1" applyBorder="1" applyAlignment="1">
      <alignment vertical="center"/>
    </xf>
    <xf numFmtId="167" fontId="0" fillId="0" borderId="1" xfId="1" applyNumberFormat="1" applyFont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8" fontId="0" fillId="0" borderId="2" xfId="1" applyNumberFormat="1" applyFont="1" applyBorder="1" applyAlignment="1">
      <alignment vertical="center"/>
    </xf>
    <xf numFmtId="164" fontId="0" fillId="0" borderId="1" xfId="0" applyNumberFormat="1" applyFill="1" applyBorder="1"/>
    <xf numFmtId="167" fontId="0" fillId="0" borderId="1" xfId="0" applyNumberFormat="1" applyFill="1" applyBorder="1"/>
    <xf numFmtId="167" fontId="0" fillId="0" borderId="1" xfId="0" applyNumberFormat="1" applyBorder="1"/>
    <xf numFmtId="167" fontId="5" fillId="0" borderId="1" xfId="0" applyNumberFormat="1" applyFont="1" applyBorder="1"/>
    <xf numFmtId="167" fontId="5" fillId="0" borderId="1" xfId="0" applyNumberFormat="1" applyFont="1" applyBorder="1" applyAlignment="1">
      <alignment vertical="center"/>
    </xf>
    <xf numFmtId="164" fontId="0" fillId="0" borderId="2" xfId="0" applyNumberFormat="1" applyFill="1" applyBorder="1"/>
    <xf numFmtId="2" fontId="0" fillId="0" borderId="1" xfId="0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413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2" name="AutoShape 4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3" name="AutoShape 4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4" name="AutoShape 4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5" name="AutoShape 4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552450</xdr:colOff>
      <xdr:row>45</xdr:row>
      <xdr:rowOff>123825</xdr:rowOff>
    </xdr:to>
    <xdr:sp macro="" textlink="">
      <xdr:nvSpPr>
        <xdr:cNvPr id="6" name="AutoShape 4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5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8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AutoShape 8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4" name="AutoShape 8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5" name="AutoShape 8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6" name="AutoShape 8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514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AutoShape 2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" name="AutoShape 2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5" name="AutoShape 2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6" name="AutoShape 2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n%20alberto\plataforma%20SINAS\solo%20apsb%20recopilado%20emposanal%20y%20bioger%20PlantillaSGP_mun20SanAlber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B9" sqref="B9"/>
    </sheetView>
  </sheetViews>
  <sheetFormatPr baseColWidth="10" defaultColWidth="9.28515625" defaultRowHeight="15" x14ac:dyDescent="0.25"/>
  <cols>
    <col min="1" max="1" width="68.140625" style="6" customWidth="1"/>
    <col min="2" max="2" width="15.42578125" customWidth="1"/>
    <col min="3" max="3" width="18.42578125" customWidth="1"/>
    <col min="4" max="4" width="13.7109375" customWidth="1"/>
    <col min="5" max="5" width="18.855468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1902440016</v>
      </c>
      <c r="C2" s="11">
        <v>1492348672</v>
      </c>
      <c r="D2" s="11">
        <v>227647060</v>
      </c>
      <c r="E2" s="11">
        <v>234476478</v>
      </c>
      <c r="F2" s="29" t="s">
        <v>57</v>
      </c>
    </row>
    <row r="3" spans="1:8" ht="30" x14ac:dyDescent="0.25">
      <c r="A3" t="s">
        <v>36</v>
      </c>
      <c r="B3" s="12">
        <v>446427540</v>
      </c>
      <c r="C3" s="12">
        <v>585538043</v>
      </c>
      <c r="D3" s="12">
        <v>561990648</v>
      </c>
      <c r="E3" s="12">
        <v>458627599</v>
      </c>
      <c r="F3" s="13" t="s">
        <v>56</v>
      </c>
    </row>
    <row r="4" spans="1:8" ht="30" x14ac:dyDescent="0.25">
      <c r="A4" t="s">
        <v>37</v>
      </c>
      <c r="B4" s="12">
        <v>211194744</v>
      </c>
      <c r="C4" s="12">
        <v>259941336</v>
      </c>
      <c r="D4" s="12">
        <v>246295607</v>
      </c>
      <c r="E4" s="12">
        <v>200996161</v>
      </c>
      <c r="F4" s="13" t="s">
        <v>56</v>
      </c>
    </row>
    <row r="5" spans="1:8" ht="30" x14ac:dyDescent="0.25">
      <c r="A5" t="s">
        <v>38</v>
      </c>
      <c r="B5" s="12">
        <v>318391662</v>
      </c>
      <c r="C5" s="12">
        <v>621798813</v>
      </c>
      <c r="D5" s="12">
        <v>491713745</v>
      </c>
      <c r="E5" s="12">
        <v>401276240</v>
      </c>
      <c r="F5" s="13" t="s">
        <v>56</v>
      </c>
    </row>
    <row r="6" spans="1:8" x14ac:dyDescent="0.25">
      <c r="A6" t="s">
        <v>39</v>
      </c>
      <c r="B6" s="37">
        <v>0</v>
      </c>
      <c r="C6" s="37">
        <v>0</v>
      </c>
      <c r="D6" s="37">
        <v>0</v>
      </c>
      <c r="E6" s="37">
        <v>0</v>
      </c>
      <c r="F6" s="16"/>
    </row>
    <row r="7" spans="1:8" x14ac:dyDescent="0.25">
      <c r="A7" t="s">
        <v>40</v>
      </c>
      <c r="B7" s="37">
        <v>0</v>
      </c>
      <c r="C7" s="37">
        <v>0</v>
      </c>
      <c r="D7" s="37">
        <v>0</v>
      </c>
      <c r="E7" s="37">
        <v>0</v>
      </c>
      <c r="F7" s="16"/>
    </row>
    <row r="8" spans="1:8" x14ac:dyDescent="0.25">
      <c r="A8" t="s">
        <v>41</v>
      </c>
      <c r="B8" s="37">
        <v>0</v>
      </c>
      <c r="C8" s="37">
        <v>0</v>
      </c>
      <c r="D8" s="37">
        <v>0</v>
      </c>
      <c r="E8" s="37">
        <v>0</v>
      </c>
      <c r="F8" s="16"/>
    </row>
    <row r="9" spans="1:8" x14ac:dyDescent="0.25">
      <c r="A9" t="s">
        <v>42</v>
      </c>
      <c r="B9" s="37">
        <v>0</v>
      </c>
      <c r="C9" s="37">
        <v>0</v>
      </c>
      <c r="D9" s="37">
        <v>0</v>
      </c>
      <c r="E9" s="37">
        <v>0</v>
      </c>
      <c r="F9" s="16"/>
    </row>
    <row r="10" spans="1:8" x14ac:dyDescent="0.25">
      <c r="A10" t="s">
        <v>43</v>
      </c>
      <c r="B10" s="37">
        <v>0</v>
      </c>
      <c r="C10" s="37">
        <v>0</v>
      </c>
      <c r="D10" s="37">
        <v>0</v>
      </c>
      <c r="E10" s="37">
        <v>0</v>
      </c>
      <c r="F10" s="16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Catalogos!$D$2:$D$19</xm:f>
          </x14:formula1>
          <xm:sqref>F2 F6:F10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  <x14:dataValidation type="list" allowBlank="1">
          <x14:formula1>
            <xm:f>'F:\San alberto\plataforma SINAS\[solo apsb recopilado emposanal y bioger PlantillaSGP_mun20SanAlberto.xlsx]Catalogos'!#REF!</xm:f>
          </x14:formula1>
          <xm:sqref>F3:F5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4" sqref="B24"/>
    </sheetView>
  </sheetViews>
  <sheetFormatPr baseColWidth="10" defaultColWidth="9.28515625" defaultRowHeight="15" x14ac:dyDescent="0.25"/>
  <cols>
    <col min="1" max="1" width="110.855468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26" t="s">
        <v>44</v>
      </c>
      <c r="B2" s="41">
        <v>55944350</v>
      </c>
      <c r="C2" s="39">
        <v>58724906.590000004</v>
      </c>
      <c r="D2" s="38">
        <v>72465143.379999995</v>
      </c>
      <c r="E2" s="38">
        <v>74639097.680000007</v>
      </c>
    </row>
    <row r="3" spans="1:5" x14ac:dyDescent="0.25">
      <c r="A3" s="26" t="s">
        <v>45</v>
      </c>
      <c r="B3" s="42">
        <v>0</v>
      </c>
      <c r="C3" s="40">
        <v>0</v>
      </c>
      <c r="D3" s="40">
        <v>0</v>
      </c>
      <c r="E3" s="40">
        <v>0</v>
      </c>
    </row>
    <row r="4" spans="1:5" x14ac:dyDescent="0.25">
      <c r="A4" s="26" t="s">
        <v>46</v>
      </c>
      <c r="B4" s="42">
        <v>0</v>
      </c>
      <c r="C4" s="40">
        <v>0</v>
      </c>
      <c r="D4" s="40">
        <v>0</v>
      </c>
      <c r="E4" s="40">
        <v>0</v>
      </c>
    </row>
    <row r="5" spans="1:5" x14ac:dyDescent="0.25">
      <c r="A5" s="26" t="s">
        <v>47</v>
      </c>
      <c r="B5" s="42">
        <v>0</v>
      </c>
      <c r="C5" s="40">
        <v>0</v>
      </c>
      <c r="D5" s="40">
        <v>0</v>
      </c>
      <c r="E5" s="40">
        <v>0</v>
      </c>
    </row>
    <row r="6" spans="1:5" x14ac:dyDescent="0.25">
      <c r="A6" s="26" t="s">
        <v>48</v>
      </c>
      <c r="B6" s="42">
        <v>0</v>
      </c>
      <c r="C6" s="40">
        <v>0</v>
      </c>
      <c r="D6" s="40">
        <v>0</v>
      </c>
      <c r="E6" s="40">
        <v>0</v>
      </c>
    </row>
    <row r="7" spans="1:5" x14ac:dyDescent="0.25">
      <c r="A7" s="26" t="s">
        <v>49</v>
      </c>
      <c r="B7" s="42">
        <v>0</v>
      </c>
      <c r="C7" s="40">
        <v>0</v>
      </c>
      <c r="D7" s="40">
        <v>0</v>
      </c>
      <c r="E7" s="40">
        <v>0</v>
      </c>
    </row>
    <row r="8" spans="1:5" x14ac:dyDescent="0.25">
      <c r="A8" s="26" t="s">
        <v>50</v>
      </c>
      <c r="B8" s="42">
        <v>0</v>
      </c>
      <c r="C8" s="40">
        <v>0</v>
      </c>
      <c r="D8" s="40">
        <v>0</v>
      </c>
      <c r="E8" s="40">
        <v>0</v>
      </c>
    </row>
    <row r="9" spans="1:5" x14ac:dyDescent="0.25">
      <c r="A9" s="26" t="s">
        <v>51</v>
      </c>
      <c r="B9" s="42">
        <v>0</v>
      </c>
      <c r="C9" s="40">
        <v>0</v>
      </c>
      <c r="D9" s="40">
        <v>0</v>
      </c>
      <c r="E9" s="40">
        <v>0</v>
      </c>
    </row>
    <row r="10" spans="1:5" x14ac:dyDescent="0.25">
      <c r="A10" s="26" t="s">
        <v>52</v>
      </c>
      <c r="B10" s="48">
        <v>0</v>
      </c>
      <c r="C10" s="43">
        <v>0</v>
      </c>
      <c r="D10" s="43">
        <v>0</v>
      </c>
      <c r="E10" s="43">
        <v>0</v>
      </c>
    </row>
    <row r="11" spans="1:5" x14ac:dyDescent="0.25">
      <c r="A11" s="26" t="s">
        <v>53</v>
      </c>
      <c r="B11" s="48">
        <v>228815534</v>
      </c>
      <c r="C11" s="43">
        <v>548000000</v>
      </c>
      <c r="D11" s="43">
        <v>450810000</v>
      </c>
      <c r="E11" s="43">
        <v>349112500</v>
      </c>
    </row>
    <row r="12" spans="1:5" x14ac:dyDescent="0.25">
      <c r="A12" s="26" t="s">
        <v>54</v>
      </c>
      <c r="B12" s="43">
        <v>228815534</v>
      </c>
      <c r="C12" s="43">
        <v>548000000</v>
      </c>
      <c r="D12" s="43">
        <v>450810000</v>
      </c>
      <c r="E12" s="43">
        <v>349112500</v>
      </c>
    </row>
    <row r="13" spans="1:5" x14ac:dyDescent="0.25">
      <c r="A13" s="26" t="s">
        <v>55</v>
      </c>
      <c r="B13" s="43">
        <v>0</v>
      </c>
      <c r="C13" s="43">
        <v>2740000000</v>
      </c>
      <c r="D13" s="43">
        <v>402000000</v>
      </c>
      <c r="E13" s="43">
        <v>194000000</v>
      </c>
    </row>
    <row r="14" spans="1:5" x14ac:dyDescent="0.25">
      <c r="A14" s="26" t="s">
        <v>56</v>
      </c>
      <c r="B14" s="43">
        <v>970873786</v>
      </c>
      <c r="C14" s="43">
        <v>1448021032</v>
      </c>
      <c r="D14" s="43">
        <v>1236000000</v>
      </c>
      <c r="E14" s="43">
        <v>1273080000</v>
      </c>
    </row>
    <row r="15" spans="1:5" x14ac:dyDescent="0.25">
      <c r="A15" s="26" t="s">
        <v>57</v>
      </c>
      <c r="B15" s="43">
        <v>93271845</v>
      </c>
      <c r="C15" s="43">
        <f>25000000+25000000+15000000+25000000</f>
        <v>90000000</v>
      </c>
      <c r="D15" s="43">
        <v>35750000</v>
      </c>
      <c r="E15" s="43">
        <v>26522500</v>
      </c>
    </row>
    <row r="16" spans="1:5" x14ac:dyDescent="0.25">
      <c r="A16" s="26" t="s">
        <v>58</v>
      </c>
      <c r="B16" s="49">
        <v>0</v>
      </c>
      <c r="C16" s="49">
        <v>0</v>
      </c>
      <c r="D16" s="49">
        <v>0</v>
      </c>
      <c r="E16" s="49">
        <v>0</v>
      </c>
    </row>
    <row r="17" spans="1:5" x14ac:dyDescent="0.25">
      <c r="A17" s="26" t="s">
        <v>59</v>
      </c>
      <c r="B17" s="49">
        <v>0</v>
      </c>
      <c r="C17" s="49">
        <v>0</v>
      </c>
      <c r="D17" s="49">
        <v>0</v>
      </c>
      <c r="E17" s="49">
        <v>0</v>
      </c>
    </row>
    <row r="18" spans="1:5" x14ac:dyDescent="0.25">
      <c r="A18" s="26" t="s">
        <v>60</v>
      </c>
      <c r="B18" s="49">
        <v>0</v>
      </c>
      <c r="C18" s="49">
        <v>0</v>
      </c>
      <c r="D18" s="49">
        <v>0</v>
      </c>
      <c r="E18" s="49">
        <v>0</v>
      </c>
    </row>
    <row r="19" spans="1:5" x14ac:dyDescent="0.25">
      <c r="A19" s="26" t="s">
        <v>61</v>
      </c>
      <c r="B19" s="49">
        <v>0</v>
      </c>
      <c r="C19" s="49">
        <v>0</v>
      </c>
      <c r="D19" s="49">
        <v>0</v>
      </c>
      <c r="E19" s="49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"/>
  <sheetViews>
    <sheetView zoomScale="90" zoomScaleNormal="90" workbookViewId="0">
      <selection activeCell="Q22" sqref="Q2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26" t="s">
        <v>84</v>
      </c>
      <c r="B2" s="14">
        <v>0.87809999999999999</v>
      </c>
      <c r="C2" s="14">
        <v>0</v>
      </c>
      <c r="D2" s="27">
        <v>5.0000000000000001E-3</v>
      </c>
      <c r="E2" s="15">
        <v>0</v>
      </c>
      <c r="F2" s="14">
        <v>21</v>
      </c>
      <c r="G2" s="31">
        <v>0.79210000000000003</v>
      </c>
      <c r="H2" s="14">
        <v>0</v>
      </c>
      <c r="I2" s="32">
        <v>0.85</v>
      </c>
      <c r="J2" s="34">
        <v>1</v>
      </c>
      <c r="K2" s="33">
        <v>0</v>
      </c>
      <c r="L2" s="35" t="s">
        <v>94</v>
      </c>
      <c r="M2" s="32">
        <v>0</v>
      </c>
      <c r="N2" s="31">
        <v>0.55430000000000001</v>
      </c>
      <c r="O2" s="31" t="s">
        <v>89</v>
      </c>
      <c r="P2" s="32">
        <v>0</v>
      </c>
      <c r="Q2" s="32">
        <v>0</v>
      </c>
      <c r="R2" s="32">
        <v>0.7</v>
      </c>
      <c r="S2" s="50">
        <v>0.5</v>
      </c>
    </row>
    <row r="3" spans="1:19" x14ac:dyDescent="0.25">
      <c r="A3" s="26" t="s">
        <v>85</v>
      </c>
      <c r="B3" s="28">
        <v>0.89800000000000002</v>
      </c>
      <c r="C3" s="14">
        <v>0</v>
      </c>
      <c r="D3" s="27">
        <v>0</v>
      </c>
      <c r="E3" s="15">
        <v>0</v>
      </c>
      <c r="F3" s="14">
        <v>22</v>
      </c>
      <c r="G3" s="31">
        <v>0.81120000000000003</v>
      </c>
      <c r="H3" s="14">
        <v>0</v>
      </c>
      <c r="I3" s="32">
        <v>0.87</v>
      </c>
      <c r="J3" s="34">
        <v>1</v>
      </c>
      <c r="K3" s="33">
        <v>0</v>
      </c>
      <c r="L3" s="35">
        <v>5748.12</v>
      </c>
      <c r="M3" s="32">
        <v>0</v>
      </c>
      <c r="N3" s="31">
        <v>0.5544</v>
      </c>
      <c r="O3" s="31" t="s">
        <v>90</v>
      </c>
      <c r="P3" s="32">
        <v>0</v>
      </c>
      <c r="Q3" s="32">
        <v>0</v>
      </c>
      <c r="R3" s="32">
        <v>0.7</v>
      </c>
      <c r="S3" s="50">
        <v>0.7</v>
      </c>
    </row>
    <row r="4" spans="1:19" x14ac:dyDescent="0.25">
      <c r="A4" s="26" t="s">
        <v>86</v>
      </c>
      <c r="B4" s="14">
        <v>0.91159999999999997</v>
      </c>
      <c r="C4" s="14">
        <v>0</v>
      </c>
      <c r="D4" s="27">
        <v>0</v>
      </c>
      <c r="E4" s="15">
        <v>0</v>
      </c>
      <c r="F4" s="14">
        <v>23</v>
      </c>
      <c r="G4" s="31">
        <v>0.89780000000000004</v>
      </c>
      <c r="H4" s="14">
        <v>0</v>
      </c>
      <c r="I4" s="32">
        <v>0.89</v>
      </c>
      <c r="J4" s="34">
        <v>1</v>
      </c>
      <c r="K4" s="33">
        <v>0</v>
      </c>
      <c r="L4" s="35">
        <v>5067.6899999999996</v>
      </c>
      <c r="M4" s="32">
        <v>0</v>
      </c>
      <c r="N4" s="31">
        <v>0.55520000000000003</v>
      </c>
      <c r="O4" s="31" t="s">
        <v>91</v>
      </c>
      <c r="P4" s="32">
        <v>0.05</v>
      </c>
      <c r="Q4" s="32">
        <v>0</v>
      </c>
      <c r="R4" s="32">
        <v>0.05</v>
      </c>
      <c r="S4" s="50">
        <v>0.7</v>
      </c>
    </row>
    <row r="5" spans="1:19" x14ac:dyDescent="0.25">
      <c r="A5" s="26" t="s">
        <v>87</v>
      </c>
      <c r="B5" s="14">
        <v>0.96240000000000003</v>
      </c>
      <c r="C5" s="14">
        <v>0</v>
      </c>
      <c r="D5" s="27">
        <v>0</v>
      </c>
      <c r="E5" s="15">
        <v>0</v>
      </c>
      <c r="F5" s="14">
        <v>24</v>
      </c>
      <c r="G5" s="31">
        <v>0.98229999999999995</v>
      </c>
      <c r="H5" s="14">
        <v>0</v>
      </c>
      <c r="I5" s="32">
        <v>0.9</v>
      </c>
      <c r="J5" s="34">
        <v>1</v>
      </c>
      <c r="K5" s="31">
        <v>0</v>
      </c>
      <c r="L5" s="36">
        <f>+L4*1.015</f>
        <v>5143.7053499999993</v>
      </c>
      <c r="M5" s="32">
        <v>0.01</v>
      </c>
      <c r="N5" s="31">
        <v>0.56940000000000002</v>
      </c>
      <c r="O5" s="31" t="s">
        <v>92</v>
      </c>
      <c r="P5" s="32">
        <v>0.1</v>
      </c>
      <c r="Q5" s="32">
        <v>0</v>
      </c>
      <c r="R5" s="32">
        <v>0.1</v>
      </c>
      <c r="S5" s="32">
        <v>0.7</v>
      </c>
    </row>
    <row r="6" spans="1:19" x14ac:dyDescent="0.25">
      <c r="A6" s="26" t="s">
        <v>88</v>
      </c>
      <c r="B6" s="14">
        <v>0.99980000000000002</v>
      </c>
      <c r="C6" s="14">
        <v>0</v>
      </c>
      <c r="D6" s="27">
        <v>0</v>
      </c>
      <c r="E6" s="15">
        <v>0</v>
      </c>
      <c r="F6" s="14">
        <v>24</v>
      </c>
      <c r="G6" s="31">
        <v>0.99560000000000004</v>
      </c>
      <c r="H6" s="14">
        <v>0</v>
      </c>
      <c r="I6" s="32">
        <v>0.96</v>
      </c>
      <c r="J6" s="34">
        <v>1</v>
      </c>
      <c r="K6" s="31">
        <v>0</v>
      </c>
      <c r="L6" s="36">
        <f>+L5*1.015</f>
        <v>5220.860930249999</v>
      </c>
      <c r="M6" s="32">
        <v>0.01</v>
      </c>
      <c r="N6" s="31">
        <v>0.57020000000000004</v>
      </c>
      <c r="O6" s="31" t="s">
        <v>93</v>
      </c>
      <c r="P6" s="32">
        <v>0.25</v>
      </c>
      <c r="Q6" s="32">
        <v>0</v>
      </c>
      <c r="R6" s="32">
        <v>0.1</v>
      </c>
      <c r="S6" s="32">
        <v>0.7</v>
      </c>
    </row>
    <row r="7" spans="1:19" x14ac:dyDescent="0.25">
      <c r="D7" s="19"/>
    </row>
    <row r="8" spans="1:19" x14ac:dyDescent="0.25">
      <c r="B8" s="19"/>
      <c r="C8" s="18"/>
      <c r="D8" s="19"/>
      <c r="E8" s="25"/>
      <c r="G8" s="19"/>
      <c r="H8" s="18"/>
      <c r="I8" s="21"/>
      <c r="J8" s="23"/>
      <c r="K8" s="19"/>
      <c r="L8" s="30"/>
      <c r="M8" s="19"/>
      <c r="N8" s="19"/>
      <c r="O8" s="24"/>
      <c r="P8" s="24"/>
      <c r="Q8" s="24"/>
      <c r="R8" s="24"/>
      <c r="S8" s="24"/>
    </row>
    <row r="9" spans="1:19" x14ac:dyDescent="0.25">
      <c r="B9" s="20"/>
      <c r="C9" s="18"/>
      <c r="D9" s="19"/>
      <c r="E9" s="25"/>
      <c r="G9" s="19"/>
      <c r="H9" s="18"/>
      <c r="I9" s="21"/>
      <c r="J9" s="23"/>
      <c r="K9" s="19"/>
      <c r="L9" s="30"/>
      <c r="M9" s="19"/>
      <c r="N9" s="19"/>
      <c r="O9" s="19"/>
      <c r="P9" s="24"/>
      <c r="Q9" s="24"/>
      <c r="R9" s="24"/>
      <c r="S9" s="24"/>
    </row>
    <row r="10" spans="1:19" x14ac:dyDescent="0.25">
      <c r="B10" s="19"/>
      <c r="C10" s="18"/>
      <c r="D10" s="19"/>
      <c r="E10" s="25"/>
      <c r="G10" s="19"/>
      <c r="H10" s="18"/>
      <c r="I10" s="22"/>
      <c r="J10" s="23"/>
      <c r="K10" s="19"/>
      <c r="L10" s="22"/>
      <c r="M10" s="19"/>
      <c r="N10" s="19"/>
      <c r="O10" s="19"/>
      <c r="P10" s="24"/>
      <c r="Q10" s="24"/>
      <c r="R10" s="24"/>
      <c r="S10" s="24"/>
    </row>
    <row r="11" spans="1:19" x14ac:dyDescent="0.25">
      <c r="B11" s="19"/>
      <c r="C11" s="18"/>
      <c r="D11" s="19"/>
      <c r="E11" s="25"/>
      <c r="G11" s="19"/>
      <c r="H11" s="18"/>
      <c r="I11" s="22"/>
      <c r="J11" s="23"/>
      <c r="K11" s="19"/>
      <c r="L11" s="22"/>
      <c r="M11" s="19"/>
      <c r="N11" s="19"/>
      <c r="O11" s="19"/>
      <c r="P11" s="24"/>
      <c r="Q11" s="24"/>
      <c r="R11" s="24"/>
      <c r="S11" s="24"/>
    </row>
    <row r="12" spans="1:19" x14ac:dyDescent="0.25">
      <c r="B12" s="19"/>
      <c r="C12" s="18"/>
      <c r="D12" s="19"/>
      <c r="E12" s="25"/>
      <c r="G12" s="19"/>
      <c r="H12" s="18"/>
      <c r="I12" s="22"/>
      <c r="J12" s="23"/>
      <c r="K12" s="19"/>
      <c r="M12" s="19"/>
      <c r="N12" s="19"/>
      <c r="O12" s="19"/>
      <c r="P12" s="24"/>
      <c r="Q12" s="24"/>
      <c r="R12" s="24"/>
      <c r="S12" s="24"/>
    </row>
    <row r="13" spans="1:19" x14ac:dyDescent="0.25">
      <c r="G13" s="17"/>
      <c r="K13" s="17"/>
      <c r="N13" s="19"/>
    </row>
    <row r="14" spans="1:19" x14ac:dyDescent="0.25">
      <c r="G14" s="1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7" sqref="C2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26" t="s">
        <v>62</v>
      </c>
      <c r="B2" s="26" t="s">
        <v>63</v>
      </c>
      <c r="C2" s="44">
        <v>10000000</v>
      </c>
    </row>
    <row r="3" spans="1:3" x14ac:dyDescent="0.25">
      <c r="A3" s="26" t="s">
        <v>64</v>
      </c>
      <c r="B3" s="26" t="s">
        <v>65</v>
      </c>
      <c r="C3" s="45">
        <v>50000000</v>
      </c>
    </row>
    <row r="4" spans="1:3" x14ac:dyDescent="0.25">
      <c r="A4" s="26" t="s">
        <v>64</v>
      </c>
      <c r="B4" s="26" t="s">
        <v>66</v>
      </c>
      <c r="C4" s="45">
        <v>25000000</v>
      </c>
    </row>
    <row r="5" spans="1:3" x14ac:dyDescent="0.25">
      <c r="A5" s="26" t="s">
        <v>64</v>
      </c>
      <c r="B5" s="26" t="s">
        <v>67</v>
      </c>
      <c r="C5" s="45">
        <v>50000000</v>
      </c>
    </row>
    <row r="6" spans="1:3" x14ac:dyDescent="0.25">
      <c r="A6" s="26" t="s">
        <v>64</v>
      </c>
      <c r="B6" s="26" t="s">
        <v>68</v>
      </c>
      <c r="C6" s="46">
        <f>25000000+2052583830</f>
        <v>2077583830</v>
      </c>
    </row>
    <row r="7" spans="1:3" x14ac:dyDescent="0.25">
      <c r="A7" s="26" t="s">
        <v>69</v>
      </c>
      <c r="B7" s="26" t="s">
        <v>70</v>
      </c>
      <c r="C7" s="44">
        <v>5000000</v>
      </c>
    </row>
    <row r="8" spans="1:3" x14ac:dyDescent="0.25">
      <c r="A8" s="26" t="s">
        <v>69</v>
      </c>
      <c r="B8" s="26" t="s">
        <v>71</v>
      </c>
      <c r="C8" s="46">
        <f>48021032+918427848</f>
        <v>966448880</v>
      </c>
    </row>
    <row r="9" spans="1:3" x14ac:dyDescent="0.25">
      <c r="A9" s="26" t="s">
        <v>62</v>
      </c>
      <c r="B9" s="26" t="s">
        <v>72</v>
      </c>
      <c r="C9" s="44">
        <v>0</v>
      </c>
    </row>
    <row r="10" spans="1:3" x14ac:dyDescent="0.25">
      <c r="A10" s="26" t="s">
        <v>62</v>
      </c>
      <c r="B10" s="26" t="s">
        <v>73</v>
      </c>
      <c r="C10" s="46">
        <v>1833180460</v>
      </c>
    </row>
    <row r="11" spans="1:3" x14ac:dyDescent="0.25">
      <c r="A11" s="26" t="s">
        <v>64</v>
      </c>
      <c r="B11" s="26" t="s">
        <v>74</v>
      </c>
      <c r="C11" s="46">
        <f>15000000</f>
        <v>15000000</v>
      </c>
    </row>
    <row r="12" spans="1:3" x14ac:dyDescent="0.25">
      <c r="A12" s="26" t="s">
        <v>75</v>
      </c>
      <c r="B12" s="26" t="s">
        <v>76</v>
      </c>
      <c r="C12" s="44">
        <v>668180000</v>
      </c>
    </row>
    <row r="13" spans="1:3" x14ac:dyDescent="0.25">
      <c r="A13" s="26" t="s">
        <v>75</v>
      </c>
      <c r="B13" s="26" t="s">
        <v>77</v>
      </c>
      <c r="C13" s="38">
        <v>618180000</v>
      </c>
    </row>
    <row r="14" spans="1:3" x14ac:dyDescent="0.25">
      <c r="A14" s="26" t="s">
        <v>75</v>
      </c>
      <c r="B14" s="26" t="s">
        <v>78</v>
      </c>
      <c r="C14" s="44">
        <v>20000000</v>
      </c>
    </row>
    <row r="15" spans="1:3" x14ac:dyDescent="0.25">
      <c r="A15" s="26" t="s">
        <v>75</v>
      </c>
      <c r="B15" s="26" t="s">
        <v>79</v>
      </c>
      <c r="C15" s="44">
        <v>0</v>
      </c>
    </row>
    <row r="16" spans="1:3" x14ac:dyDescent="0.25">
      <c r="A16" s="26" t="s">
        <v>75</v>
      </c>
      <c r="B16" s="26" t="s">
        <v>80</v>
      </c>
      <c r="C16" s="44">
        <v>20000000</v>
      </c>
    </row>
    <row r="17" spans="1:3" x14ac:dyDescent="0.25">
      <c r="A17" s="26" t="s">
        <v>75</v>
      </c>
      <c r="B17" s="26" t="s">
        <v>81</v>
      </c>
      <c r="C17" s="44">
        <v>30000000</v>
      </c>
    </row>
    <row r="18" spans="1:3" x14ac:dyDescent="0.25">
      <c r="A18" s="26" t="s">
        <v>62</v>
      </c>
      <c r="B18" s="26" t="s">
        <v>82</v>
      </c>
      <c r="C18" s="44">
        <v>1400000000</v>
      </c>
    </row>
    <row r="19" spans="1:3" x14ac:dyDescent="0.25">
      <c r="A19" s="26" t="s">
        <v>69</v>
      </c>
      <c r="B19" s="26" t="s">
        <v>83</v>
      </c>
      <c r="C19" s="47">
        <v>50000000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32" sqref="F3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 de Windows</cp:lastModifiedBy>
  <dcterms:created xsi:type="dcterms:W3CDTF">2020-03-24T17:16:45Z</dcterms:created>
  <dcterms:modified xsi:type="dcterms:W3CDTF">2022-04-07T00:13:30Z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