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9318E58D-2865-4570-96BC-F3778515256B}" xr6:coauthVersionLast="47" xr6:coauthVersionMax="47" xr10:uidLastSave="{00000000-0000-0000-0000-000000000000}"/>
  <bookViews>
    <workbookView xWindow="-120" yWindow="-120" windowWidth="20730" windowHeight="11160" tabRatio="863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" i="9" l="1"/>
  <c r="O6" i="9"/>
  <c r="O5" i="9"/>
  <c r="O4" i="9"/>
  <c r="O3" i="9"/>
  <c r="D5" i="5" l="1"/>
  <c r="E5" i="5" s="1"/>
  <c r="D4" i="5"/>
  <c r="E4" i="5" s="1"/>
  <c r="D3" i="5"/>
  <c r="E3" i="5" s="1"/>
  <c r="B4" i="5" l="1"/>
  <c r="B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ingresar el valor de los recursos asignados 2020</t>
        </r>
      </text>
    </comment>
    <comment ref="C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ingresar el valor de los recursos asignados 2021
</t>
        </r>
      </text>
    </comment>
    <comment ref="D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ingresar el valor de los recursos asignados 2022</t>
        </r>
      </text>
    </comment>
    <comment ref="E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ingresar el valor de los recursos asignados 2023</t>
        </r>
      </text>
    </comment>
    <comment ref="F2" authorId="0" shapeId="0" xr:uid="{00000000-0006-0000-0000-00000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6" authorId="0" shapeId="0" xr:uid="{A3DBEC88-07DA-48DB-A50A-765E64E4176A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7" authorId="0" shapeId="0" xr:uid="{53CBE4B6-E723-4D55-B229-B1DBE7E2F79D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8" authorId="0" shapeId="0" xr:uid="{D0E73666-6663-4FC5-8521-105021760AAA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9" authorId="0" shapeId="0" xr:uid="{964E3C0F-0290-4150-818D-0EE412F91819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 xr:uid="{00000000-0006-0000-0000-000008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ingresar el valor de los recursos de cada fuente de financiación 2020</t>
        </r>
      </text>
    </comment>
    <comment ref="C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ingresar el valor de los recursos de cada fuente de financiación 2021</t>
        </r>
      </text>
    </comment>
    <comment ref="D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ingresar el valor de los recursos de cada fuente de financiación 2022</t>
        </r>
      </text>
    </comment>
    <comment ref="E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ingresar el valor de los recursos de cada fuente de financiación 2023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L4" authorId="0" shapeId="0" xr:uid="{00000000-0006-0000-0200-000013000000}">
      <text>
        <r>
          <rPr>
            <sz val="11"/>
            <color theme="1"/>
            <rFont val="Calibri"/>
            <family val="2"/>
            <scheme val="minor"/>
          </rPr>
          <t>Este campo debe ser un decimal entero positivo, el separador decimal es la coma</t>
        </r>
      </text>
    </comment>
    <comment ref="L5" authorId="0" shapeId="0" xr:uid="{00000000-0006-0000-0200-000014000000}">
      <text>
        <r>
          <rPr>
            <sz val="11"/>
            <color theme="1"/>
            <rFont val="Calibri"/>
            <family val="2"/>
            <scheme val="minor"/>
          </rPr>
          <t>Este campo debe ser un decimal entero positivo, el separador decimal es la coma</t>
        </r>
      </text>
    </comment>
    <comment ref="L6" authorId="0" shapeId="0" xr:uid="{00000000-0006-0000-0200-000015000000}">
      <text>
        <r>
          <rPr>
            <sz val="11"/>
            <color theme="1"/>
            <rFont val="Calibri"/>
            <family val="2"/>
            <scheme val="minor"/>
          </rPr>
          <t>Este campo debe ser un decimal entero positivo, el separador decimal es la coma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 xr:uid="{8E28A9B8-12AE-4519-A544-EF2F4F1B3433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 xr:uid="{D8D8FB53-7319-4157-8399-A90513962971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 xr:uid="{F5B1475E-8208-405B-BD79-CD2CA46FAE48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F2762A16-A77F-41D0-858E-DAB198F16601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 xr:uid="{2B9258E4-EAEC-4317-9E98-6C388D227E8C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 xr:uid="{F72A3666-D828-4F07-A7F2-35B028D57934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 xr:uid="{B6DBDC24-1681-4583-B2E4-D4791BBFC3CB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 xr:uid="{FF136B29-C166-4E21-9B9E-CE439315C5F2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 xr:uid="{005F4307-76EC-4948-AAF0-8F6385F00CBF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 xr:uid="{0EC08E5A-3455-4E4C-9780-D141E0A3EFE9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 xr:uid="{A6789270-FFE0-4A10-9DCC-1C85F1C8E679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 xr:uid="{5DF56D47-7C7B-42F5-AC32-FB54B647586A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 xr:uid="{88713E57-A6B6-40EE-AAF4-0B0B05BF402F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 xr:uid="{C9020F5E-5C2F-4D89-BD88-5A543E1C5703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 xr:uid="{68A91521-A0F4-4FFF-8490-6C2BD541418D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 xr:uid="{C0822CBE-E5C1-41F8-B7F1-0561B1F788CE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 xr:uid="{EA85638D-5A71-41F7-9CE5-FFEA2C0AD257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sharedStrings.xml><?xml version="1.0" encoding="utf-8"?>
<sst xmlns="http://schemas.openxmlformats.org/spreadsheetml/2006/main" count="178" uniqueCount="89">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</sst>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/>
    <xf numFmtId="9" fontId="3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10" fontId="0" fillId="0" borderId="1" xfId="2" applyNumberFormat="1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43" fontId="4" fillId="0" borderId="1" xfId="1" applyFont="1" applyBorder="1" applyAlignment="1">
      <alignment horizontal="center" vertical="center" wrapText="1"/>
    </xf>
    <xf numFmtId="43" fontId="0" fillId="0" borderId="1" xfId="1" applyFont="1" applyBorder="1" applyAlignment="1">
      <alignment wrapText="1"/>
    </xf>
    <xf numFmtId="43" fontId="0" fillId="0" borderId="1" xfId="1" applyNumberFormat="1" applyFont="1" applyFill="1" applyBorder="1"/>
    <xf numFmtId="43" fontId="0" fillId="0" borderId="1" xfId="1" applyFont="1" applyBorder="1"/>
    <xf numFmtId="164" fontId="4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1" applyNumberFormat="1" applyFont="1" applyBorder="1" applyAlignment="1">
      <alignment wrapText="1"/>
    </xf>
    <xf numFmtId="0" fontId="0" fillId="11" borderId="0" xfId="0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28575</xdr:colOff>
      <xdr:row>48</xdr:row>
      <xdr:rowOff>0</xdr:rowOff>
    </xdr:to>
    <xdr:sp macro="" textlink="">
      <xdr:nvSpPr>
        <xdr:cNvPr id="4114" name="202" hidden="1">
          <a:extLst>
            <a:ext uri="{FF2B5EF4-FFF2-40B4-BE49-F238E27FC236}">
              <a16:creationId xmlns:a16="http://schemas.microsoft.com/office/drawing/2014/main" id="{3F0FD002-1212-4319-AE30-A09608BAD8F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1019175</xdr:colOff>
      <xdr:row>49</xdr:row>
      <xdr:rowOff>9525</xdr:rowOff>
    </xdr:to>
    <xdr:sp macro="" textlink="">
      <xdr:nvSpPr>
        <xdr:cNvPr id="5125" name="202" hidden="1">
          <a:extLst>
            <a:ext uri="{FF2B5EF4-FFF2-40B4-BE49-F238E27FC236}">
              <a16:creationId xmlns:a16="http://schemas.microsoft.com/office/drawing/2014/main" id="{4D7DC64F-1CFA-4C12-A3BA-E6E8F719B3C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47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E459C680-E112-4DDF-955D-54282DCFCD33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409575</xdr:colOff>
      <xdr:row>43</xdr:row>
      <xdr:rowOff>0</xdr:rowOff>
    </xdr:to>
    <xdr:sp macro="" textlink="">
      <xdr:nvSpPr>
        <xdr:cNvPr id="3101" name="202" hidden="1">
          <a:extLst>
            <a:ext uri="{FF2B5EF4-FFF2-40B4-BE49-F238E27FC236}">
              <a16:creationId xmlns:a16="http://schemas.microsoft.com/office/drawing/2014/main" id="{44DCAED5-0130-43F9-B6AC-E1CE819C42C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80" zoomScaleNormal="80" workbookViewId="0">
      <selection activeCell="F9" sqref="F9"/>
    </sheetView>
  </sheetViews>
  <sheetFormatPr baseColWidth="10" defaultColWidth="9.28515625" defaultRowHeight="15" x14ac:dyDescent="0.25"/>
  <cols>
    <col min="1" max="1" width="71" style="6" customWidth="1"/>
    <col min="2" max="5" width="17.85546875" bestFit="1" customWidth="1"/>
    <col min="6" max="8" width="22.42578125" customWidth="1"/>
  </cols>
  <sheetData>
    <row r="1" spans="1:8" ht="30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s="14" t="s">
        <v>35</v>
      </c>
      <c r="B2" s="16">
        <v>0</v>
      </c>
      <c r="C2" s="16">
        <v>0</v>
      </c>
      <c r="D2" s="16">
        <v>0</v>
      </c>
      <c r="E2" s="16">
        <v>0</v>
      </c>
      <c r="F2" s="23" t="s">
        <v>56</v>
      </c>
      <c r="G2" s="11"/>
      <c r="H2" s="11"/>
    </row>
    <row r="3" spans="1:8" x14ac:dyDescent="0.25">
      <c r="A3" s="14" t="s">
        <v>36</v>
      </c>
      <c r="B3" s="20">
        <f>71887636+475352042</f>
        <v>547239678</v>
      </c>
      <c r="C3" s="20">
        <v>642000000</v>
      </c>
      <c r="D3" s="21">
        <f t="shared" ref="D3:E5" si="0">C3*1.1</f>
        <v>706200000</v>
      </c>
      <c r="E3" s="21">
        <f t="shared" si="0"/>
        <v>776820000.00000012</v>
      </c>
      <c r="F3" s="11" t="s">
        <v>56</v>
      </c>
      <c r="G3" s="11" t="s">
        <v>56</v>
      </c>
      <c r="H3" s="11" t="s">
        <v>56</v>
      </c>
    </row>
    <row r="4" spans="1:8" x14ac:dyDescent="0.25">
      <c r="A4" s="14" t="s">
        <v>37</v>
      </c>
      <c r="B4" s="20">
        <f>60112364+274647958</f>
        <v>334760322</v>
      </c>
      <c r="C4" s="20">
        <v>378000000</v>
      </c>
      <c r="D4" s="21">
        <f t="shared" si="0"/>
        <v>415800000.00000006</v>
      </c>
      <c r="E4" s="21">
        <f t="shared" si="0"/>
        <v>457380000.00000012</v>
      </c>
      <c r="F4" s="11" t="s">
        <v>56</v>
      </c>
      <c r="G4" s="11" t="s">
        <v>56</v>
      </c>
      <c r="H4" s="11" t="s">
        <v>56</v>
      </c>
    </row>
    <row r="5" spans="1:8" x14ac:dyDescent="0.25">
      <c r="A5" s="14" t="s">
        <v>38</v>
      </c>
      <c r="B5" s="20">
        <v>648794459</v>
      </c>
      <c r="C5" s="20">
        <v>888000000</v>
      </c>
      <c r="D5" s="21">
        <f t="shared" si="0"/>
        <v>976800000.00000012</v>
      </c>
      <c r="E5" s="21">
        <f t="shared" si="0"/>
        <v>1074480000.0000002</v>
      </c>
      <c r="F5" s="11" t="s">
        <v>56</v>
      </c>
      <c r="G5" s="11" t="s">
        <v>56</v>
      </c>
      <c r="H5" s="11" t="s">
        <v>56</v>
      </c>
    </row>
    <row r="6" spans="1:8" x14ac:dyDescent="0.25">
      <c r="A6" s="14" t="s">
        <v>39</v>
      </c>
      <c r="B6" s="16">
        <v>0</v>
      </c>
      <c r="C6" s="16">
        <v>0</v>
      </c>
      <c r="D6" s="16">
        <v>0</v>
      </c>
      <c r="E6" s="16">
        <v>0</v>
      </c>
      <c r="F6" s="23" t="s">
        <v>56</v>
      </c>
      <c r="G6" s="11"/>
      <c r="H6" s="11"/>
    </row>
    <row r="7" spans="1:8" x14ac:dyDescent="0.25">
      <c r="A7" s="14" t="s">
        <v>40</v>
      </c>
      <c r="B7" s="16">
        <v>0</v>
      </c>
      <c r="C7" s="16">
        <v>0</v>
      </c>
      <c r="D7" s="16">
        <v>0</v>
      </c>
      <c r="E7" s="16">
        <v>0</v>
      </c>
      <c r="F7" s="23" t="s">
        <v>56</v>
      </c>
      <c r="G7" s="11"/>
      <c r="H7" s="11"/>
    </row>
    <row r="8" spans="1:8" x14ac:dyDescent="0.25">
      <c r="A8" s="14" t="s">
        <v>41</v>
      </c>
      <c r="B8" s="16">
        <v>0</v>
      </c>
      <c r="C8" s="16">
        <v>0</v>
      </c>
      <c r="D8" s="16">
        <v>0</v>
      </c>
      <c r="E8" s="16">
        <v>0</v>
      </c>
      <c r="F8" s="23" t="s">
        <v>56</v>
      </c>
      <c r="G8" s="11"/>
      <c r="H8" s="11"/>
    </row>
    <row r="9" spans="1:8" x14ac:dyDescent="0.25">
      <c r="A9" s="14" t="s">
        <v>42</v>
      </c>
      <c r="B9" s="16">
        <v>0</v>
      </c>
      <c r="C9" s="16">
        <v>0</v>
      </c>
      <c r="D9" s="16">
        <v>0</v>
      </c>
      <c r="E9" s="16">
        <v>0</v>
      </c>
      <c r="F9" s="23" t="s">
        <v>56</v>
      </c>
      <c r="G9" s="11"/>
      <c r="H9" s="11"/>
    </row>
    <row r="10" spans="1:8" x14ac:dyDescent="0.25">
      <c r="A10" s="14" t="s">
        <v>43</v>
      </c>
      <c r="B10" s="16">
        <v>0</v>
      </c>
      <c r="C10" s="23">
        <v>96586350</v>
      </c>
      <c r="D10" s="16">
        <v>0</v>
      </c>
      <c r="E10" s="16">
        <v>0</v>
      </c>
      <c r="F10" s="11" t="s">
        <v>56</v>
      </c>
      <c r="G10" s="11" t="s">
        <v>56</v>
      </c>
      <c r="H10" s="11" t="s">
        <v>56</v>
      </c>
    </row>
  </sheetData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Normal="100" workbookViewId="0">
      <selection activeCell="B14" sqref="B14:C14"/>
    </sheetView>
  </sheetViews>
  <sheetFormatPr baseColWidth="10" defaultColWidth="9.28515625" defaultRowHeight="15" x14ac:dyDescent="0.25"/>
  <cols>
    <col min="1" max="1" width="83.85546875" style="6" customWidth="1"/>
    <col min="2" max="5" width="21.85546875" customWidth="1"/>
  </cols>
  <sheetData>
    <row r="1" spans="1:5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14" t="s">
        <v>44</v>
      </c>
      <c r="B2" s="17">
        <v>0</v>
      </c>
      <c r="C2" s="17">
        <v>0</v>
      </c>
      <c r="D2" s="17">
        <v>0</v>
      </c>
      <c r="E2" s="17">
        <v>0</v>
      </c>
    </row>
    <row r="3" spans="1:5" x14ac:dyDescent="0.25">
      <c r="A3" s="14" t="s">
        <v>45</v>
      </c>
      <c r="B3" s="17">
        <v>0</v>
      </c>
      <c r="C3" s="17">
        <v>0</v>
      </c>
      <c r="D3" s="17">
        <v>0</v>
      </c>
      <c r="E3" s="17">
        <v>0</v>
      </c>
    </row>
    <row r="4" spans="1:5" x14ac:dyDescent="0.25">
      <c r="A4" s="14" t="s">
        <v>46</v>
      </c>
      <c r="B4" s="17">
        <v>0</v>
      </c>
      <c r="C4" s="17">
        <v>0</v>
      </c>
      <c r="D4" s="17">
        <v>0</v>
      </c>
      <c r="E4" s="17">
        <v>0</v>
      </c>
    </row>
    <row r="5" spans="1:5" x14ac:dyDescent="0.25">
      <c r="A5" s="14" t="s">
        <v>47</v>
      </c>
      <c r="B5" s="17">
        <v>0</v>
      </c>
      <c r="C5" s="17">
        <v>0</v>
      </c>
      <c r="D5" s="17">
        <v>0</v>
      </c>
      <c r="E5" s="17">
        <v>0</v>
      </c>
    </row>
    <row r="6" spans="1:5" x14ac:dyDescent="0.25">
      <c r="A6" s="14" t="s">
        <v>48</v>
      </c>
      <c r="B6" s="17">
        <v>0</v>
      </c>
      <c r="C6" s="17">
        <v>0</v>
      </c>
      <c r="D6" s="17">
        <v>0</v>
      </c>
      <c r="E6" s="17">
        <v>0</v>
      </c>
    </row>
    <row r="7" spans="1:5" x14ac:dyDescent="0.25">
      <c r="A7" s="14" t="s">
        <v>49</v>
      </c>
      <c r="B7" s="17">
        <v>0</v>
      </c>
      <c r="C7" s="17">
        <v>0</v>
      </c>
      <c r="D7" s="17">
        <v>0</v>
      </c>
      <c r="E7" s="17">
        <v>0</v>
      </c>
    </row>
    <row r="8" spans="1:5" ht="29.25" customHeight="1" x14ac:dyDescent="0.25">
      <c r="A8" s="12" t="s">
        <v>50</v>
      </c>
      <c r="B8" s="17">
        <v>0</v>
      </c>
      <c r="C8" s="17">
        <v>0</v>
      </c>
      <c r="D8" s="17">
        <v>0</v>
      </c>
      <c r="E8" s="17">
        <v>0</v>
      </c>
    </row>
    <row r="9" spans="1:5" x14ac:dyDescent="0.25">
      <c r="A9" s="15" t="s">
        <v>51</v>
      </c>
      <c r="B9" s="17">
        <v>0</v>
      </c>
      <c r="C9" s="17">
        <v>0</v>
      </c>
      <c r="D9" s="17">
        <v>0</v>
      </c>
      <c r="E9" s="17">
        <v>0</v>
      </c>
    </row>
    <row r="10" spans="1:5" ht="15.75" customHeight="1" x14ac:dyDescent="0.25">
      <c r="A10" s="12" t="s">
        <v>52</v>
      </c>
      <c r="B10" s="17">
        <v>0</v>
      </c>
      <c r="C10" s="17">
        <v>0</v>
      </c>
      <c r="D10" s="17">
        <v>0</v>
      </c>
      <c r="E10" s="17">
        <v>0</v>
      </c>
    </row>
    <row r="11" spans="1:5" x14ac:dyDescent="0.25">
      <c r="A11" s="14" t="s">
        <v>53</v>
      </c>
      <c r="B11" s="17">
        <v>0</v>
      </c>
      <c r="C11" s="17">
        <v>0</v>
      </c>
      <c r="D11" s="17">
        <v>0</v>
      </c>
      <c r="E11" s="17">
        <v>0</v>
      </c>
    </row>
    <row r="12" spans="1:5" x14ac:dyDescent="0.25">
      <c r="A12" s="14" t="s">
        <v>54</v>
      </c>
      <c r="B12" s="17">
        <v>0</v>
      </c>
      <c r="C12" s="17">
        <v>0</v>
      </c>
      <c r="D12" s="17">
        <v>0</v>
      </c>
      <c r="E12" s="17">
        <v>0</v>
      </c>
    </row>
    <row r="13" spans="1:5" x14ac:dyDescent="0.25">
      <c r="A13" s="14" t="s">
        <v>55</v>
      </c>
      <c r="B13" s="17">
        <v>0</v>
      </c>
      <c r="C13" s="17">
        <v>0</v>
      </c>
      <c r="D13" s="17">
        <v>0</v>
      </c>
      <c r="E13" s="17">
        <v>0</v>
      </c>
    </row>
    <row r="14" spans="1:5" x14ac:dyDescent="0.25">
      <c r="A14" s="14" t="s">
        <v>56</v>
      </c>
      <c r="B14" s="22">
        <v>2171609278</v>
      </c>
      <c r="C14" s="22">
        <v>2414658757</v>
      </c>
      <c r="D14" s="17">
        <v>0</v>
      </c>
      <c r="E14" s="17">
        <v>0</v>
      </c>
    </row>
    <row r="15" spans="1:5" x14ac:dyDescent="0.25">
      <c r="A15" s="14" t="s">
        <v>57</v>
      </c>
      <c r="B15" s="17">
        <v>0</v>
      </c>
      <c r="C15" s="17">
        <v>0</v>
      </c>
      <c r="D15" s="17">
        <v>0</v>
      </c>
      <c r="E15" s="17">
        <v>0</v>
      </c>
    </row>
    <row r="16" spans="1:5" x14ac:dyDescent="0.25">
      <c r="A16" s="14" t="s">
        <v>58</v>
      </c>
      <c r="B16" s="17">
        <v>0</v>
      </c>
      <c r="C16" s="17">
        <v>0</v>
      </c>
      <c r="D16" s="17">
        <v>0</v>
      </c>
      <c r="E16" s="17">
        <v>0</v>
      </c>
    </row>
    <row r="17" spans="1:5" ht="15" customHeight="1" x14ac:dyDescent="0.25">
      <c r="A17" s="12" t="s">
        <v>59</v>
      </c>
      <c r="B17" s="17">
        <v>0</v>
      </c>
      <c r="C17" s="17">
        <v>0</v>
      </c>
      <c r="D17" s="17">
        <v>0</v>
      </c>
      <c r="E17" s="17">
        <v>0</v>
      </c>
    </row>
    <row r="18" spans="1:5" ht="14.25" customHeight="1" x14ac:dyDescent="0.25">
      <c r="A18" s="12" t="s">
        <v>60</v>
      </c>
      <c r="B18" s="17">
        <v>0</v>
      </c>
      <c r="C18" s="17">
        <v>0</v>
      </c>
      <c r="D18" s="17">
        <v>0</v>
      </c>
      <c r="E18" s="17">
        <v>0</v>
      </c>
    </row>
    <row r="19" spans="1:5" ht="15" customHeight="1" x14ac:dyDescent="0.25">
      <c r="A19" s="12" t="s">
        <v>61</v>
      </c>
      <c r="B19" s="17">
        <v>0</v>
      </c>
      <c r="C19" s="17">
        <v>0</v>
      </c>
      <c r="D19" s="17">
        <v>0</v>
      </c>
      <c r="E19" s="17">
        <v>0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6" sqref="A6"/>
    </sheetView>
  </sheetViews>
  <sheetFormatPr baseColWidth="10" defaultColWidth="9.140625" defaultRowHeight="15" x14ac:dyDescent="0.25"/>
  <cols>
    <col min="1" max="1" width="17.85546875" customWidth="1"/>
    <col min="2" max="3" width="11.140625" customWidth="1"/>
    <col min="4" max="4" width="10" customWidth="1"/>
    <col min="5" max="5" width="10.140625" customWidth="1"/>
    <col min="6" max="6" width="11.140625" customWidth="1"/>
    <col min="7" max="9" width="14.140625" customWidth="1"/>
    <col min="10" max="11" width="11.42578125" customWidth="1"/>
    <col min="12" max="12" width="12.28515625" customWidth="1"/>
    <col min="13" max="14" width="14.140625" customWidth="1"/>
    <col min="15" max="15" width="13" customWidth="1"/>
    <col min="16" max="16" width="11.7109375" customWidth="1"/>
    <col min="17" max="17" width="11.85546875" customWidth="1"/>
    <col min="18" max="18" width="12.42578125" customWidth="1"/>
    <col min="19" max="19" width="11.7109375" customWidth="1"/>
  </cols>
  <sheetData>
    <row r="1" spans="1:19" ht="105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s="11" t="s">
        <v>84</v>
      </c>
      <c r="B2" s="19">
        <v>0.98</v>
      </c>
      <c r="C2" s="19">
        <v>0.17</v>
      </c>
      <c r="D2" s="19">
        <v>9.0999999999999998E-2</v>
      </c>
      <c r="E2" s="19">
        <v>0.83899999999999997</v>
      </c>
      <c r="F2" s="18">
        <v>10</v>
      </c>
      <c r="G2" s="19">
        <v>0.8</v>
      </c>
      <c r="H2" s="19">
        <v>0.16</v>
      </c>
      <c r="I2" s="13">
        <v>0</v>
      </c>
      <c r="J2" s="19">
        <v>0.56999999999999995</v>
      </c>
      <c r="K2" s="19">
        <v>0</v>
      </c>
      <c r="L2" s="11">
        <v>8158.52</v>
      </c>
      <c r="M2" s="19">
        <v>0</v>
      </c>
      <c r="N2" s="19">
        <v>0.1</v>
      </c>
      <c r="O2" s="11">
        <f>((140*60*60*24*30)/1000)-(6050*20)</f>
        <v>241880</v>
      </c>
      <c r="P2" s="19">
        <v>0</v>
      </c>
      <c r="Q2" s="19">
        <v>0</v>
      </c>
      <c r="R2" s="19">
        <v>0</v>
      </c>
      <c r="S2" s="19">
        <v>0</v>
      </c>
    </row>
    <row r="3" spans="1:19" x14ac:dyDescent="0.25">
      <c r="A3" s="11" t="s">
        <v>85</v>
      </c>
      <c r="B3" s="19">
        <v>0.98009999999999997</v>
      </c>
      <c r="C3" s="19">
        <v>0</v>
      </c>
      <c r="D3" s="19">
        <v>0.14199999999999999</v>
      </c>
      <c r="E3" s="19">
        <v>0.13500000000000001</v>
      </c>
      <c r="F3" s="18">
        <v>10.4</v>
      </c>
      <c r="G3" s="19">
        <v>0.91</v>
      </c>
      <c r="H3" s="19">
        <v>0</v>
      </c>
      <c r="I3" s="13">
        <v>1E-3</v>
      </c>
      <c r="J3" s="19">
        <v>0.97</v>
      </c>
      <c r="K3" s="19">
        <v>0.05</v>
      </c>
      <c r="L3" s="11">
        <v>9674.44</v>
      </c>
      <c r="M3" s="19">
        <v>0</v>
      </c>
      <c r="N3" s="19">
        <v>0.1</v>
      </c>
      <c r="O3" s="11">
        <f>((140*60*60*24*30)/1000)-(6250*20)</f>
        <v>237880</v>
      </c>
      <c r="P3" s="19">
        <v>0.2</v>
      </c>
      <c r="Q3" s="19">
        <v>0</v>
      </c>
      <c r="R3" s="19">
        <v>0</v>
      </c>
      <c r="S3" s="19">
        <v>0</v>
      </c>
    </row>
    <row r="4" spans="1:19" x14ac:dyDescent="0.25">
      <c r="A4" s="11" t="s">
        <v>86</v>
      </c>
      <c r="B4" s="19">
        <v>0.98399999999999999</v>
      </c>
      <c r="C4" s="19">
        <v>0</v>
      </c>
      <c r="D4" s="19">
        <v>4.4999999999999998E-2</v>
      </c>
      <c r="E4" s="19">
        <v>4.4999999999999998E-2</v>
      </c>
      <c r="F4" s="18">
        <v>11</v>
      </c>
      <c r="G4" s="19">
        <v>0.91500000000000004</v>
      </c>
      <c r="H4" s="19">
        <v>0.05</v>
      </c>
      <c r="I4" s="13">
        <v>2E-3</v>
      </c>
      <c r="J4" s="19">
        <v>0.97299999999999998</v>
      </c>
      <c r="K4" s="19">
        <v>0.1</v>
      </c>
      <c r="L4" s="23">
        <v>9916.7000000000007</v>
      </c>
      <c r="M4" s="19">
        <v>0.02</v>
      </c>
      <c r="N4" s="19">
        <v>0.02</v>
      </c>
      <c r="O4" s="11">
        <f>((140*60*60*24*30)/1000)-(6450*20)</f>
        <v>233880</v>
      </c>
      <c r="P4" s="19">
        <v>0.3</v>
      </c>
      <c r="Q4" s="19">
        <v>0.1</v>
      </c>
      <c r="R4" s="19">
        <v>0.1</v>
      </c>
      <c r="S4" s="19">
        <v>0.2</v>
      </c>
    </row>
    <row r="5" spans="1:19" x14ac:dyDescent="0.25">
      <c r="A5" s="11" t="s">
        <v>87</v>
      </c>
      <c r="B5" s="19">
        <v>0.98799999999999999</v>
      </c>
      <c r="C5" s="19">
        <v>0.2</v>
      </c>
      <c r="D5" s="19">
        <v>4.4999999999999998E-2</v>
      </c>
      <c r="E5" s="19">
        <v>4.4999999999999998E-2</v>
      </c>
      <c r="F5" s="18">
        <v>12</v>
      </c>
      <c r="G5" s="19">
        <v>0.92</v>
      </c>
      <c r="H5" s="19">
        <v>0.1</v>
      </c>
      <c r="I5" s="13">
        <v>5.0000000000000001E-3</v>
      </c>
      <c r="J5" s="19">
        <v>0.97599999999999998</v>
      </c>
      <c r="K5" s="19">
        <v>0.15</v>
      </c>
      <c r="L5" s="23">
        <v>10313.370000000001</v>
      </c>
      <c r="M5" s="19">
        <v>0.1</v>
      </c>
      <c r="N5" s="19">
        <v>0.04</v>
      </c>
      <c r="O5" s="11">
        <f>((140*60*60*24*30)/1000)-(6850*20)</f>
        <v>225880</v>
      </c>
      <c r="P5" s="19">
        <v>0.6</v>
      </c>
      <c r="Q5" s="19">
        <v>0.2</v>
      </c>
      <c r="R5" s="19">
        <v>0.2</v>
      </c>
      <c r="S5" s="19">
        <v>0.3</v>
      </c>
    </row>
    <row r="6" spans="1:19" x14ac:dyDescent="0.25">
      <c r="A6" s="11" t="s">
        <v>88</v>
      </c>
      <c r="B6" s="19">
        <v>0.99</v>
      </c>
      <c r="C6" s="19">
        <v>0.4</v>
      </c>
      <c r="D6" s="19">
        <v>4.4999999999999998E-2</v>
      </c>
      <c r="E6" s="19">
        <v>4.4999999999999998E-2</v>
      </c>
      <c r="F6" s="18">
        <v>13</v>
      </c>
      <c r="G6" s="19">
        <v>0.92500000000000004</v>
      </c>
      <c r="H6" s="19">
        <v>0.15</v>
      </c>
      <c r="I6" s="13">
        <v>6.0000000000000001E-3</v>
      </c>
      <c r="J6" s="19">
        <v>0.97899999999999998</v>
      </c>
      <c r="K6" s="19">
        <v>0.2</v>
      </c>
      <c r="L6" s="23">
        <v>10725.91</v>
      </c>
      <c r="M6" s="19">
        <v>0.15</v>
      </c>
      <c r="N6" s="19">
        <v>0.08</v>
      </c>
      <c r="O6" s="11">
        <f>((140*60*60*24*30)/1000)-(7000*20)</f>
        <v>222880</v>
      </c>
      <c r="P6" s="19">
        <v>0.8</v>
      </c>
      <c r="Q6" s="19">
        <v>0.3</v>
      </c>
      <c r="R6" s="19">
        <v>0.3</v>
      </c>
      <c r="S6" s="19">
        <v>0.4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abSelected="1" zoomScale="90" zoomScaleNormal="90" workbookViewId="0">
      <selection activeCell="C19" sqref="C19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23">
        <v>0</v>
      </c>
    </row>
    <row r="3" spans="1:3" x14ac:dyDescent="0.25">
      <c r="A3" t="s">
        <v>64</v>
      </c>
      <c r="B3" t="s">
        <v>65</v>
      </c>
      <c r="C3" s="23">
        <v>0</v>
      </c>
    </row>
    <row r="4" spans="1:3" x14ac:dyDescent="0.25">
      <c r="A4" t="s">
        <v>64</v>
      </c>
      <c r="B4" t="s">
        <v>66</v>
      </c>
      <c r="C4" s="23">
        <v>0</v>
      </c>
    </row>
    <row r="5" spans="1:3" x14ac:dyDescent="0.25">
      <c r="A5" t="s">
        <v>64</v>
      </c>
      <c r="B5" t="s">
        <v>67</v>
      </c>
      <c r="C5" s="23">
        <v>0</v>
      </c>
    </row>
    <row r="6" spans="1:3" x14ac:dyDescent="0.25">
      <c r="A6" t="s">
        <v>64</v>
      </c>
      <c r="B6" t="s">
        <v>68</v>
      </c>
      <c r="C6" s="23">
        <v>0</v>
      </c>
    </row>
    <row r="7" spans="1:3" x14ac:dyDescent="0.25">
      <c r="A7" t="s">
        <v>69</v>
      </c>
      <c r="B7" t="s">
        <v>70</v>
      </c>
      <c r="C7" s="23">
        <v>0</v>
      </c>
    </row>
    <row r="8" spans="1:3" x14ac:dyDescent="0.25">
      <c r="A8" t="s">
        <v>69</v>
      </c>
      <c r="B8" t="s">
        <v>71</v>
      </c>
      <c r="C8" s="23">
        <v>0</v>
      </c>
    </row>
    <row r="9" spans="1:3" x14ac:dyDescent="0.25">
      <c r="A9" t="s">
        <v>62</v>
      </c>
      <c r="B9" t="s">
        <v>72</v>
      </c>
      <c r="C9" s="23">
        <v>0</v>
      </c>
    </row>
    <row r="10" spans="1:3" x14ac:dyDescent="0.25">
      <c r="A10" t="s">
        <v>62</v>
      </c>
      <c r="B10" t="s">
        <v>73</v>
      </c>
      <c r="C10" s="23">
        <v>0</v>
      </c>
    </row>
    <row r="11" spans="1:3" x14ac:dyDescent="0.25">
      <c r="A11" t="s">
        <v>64</v>
      </c>
      <c r="B11" t="s">
        <v>74</v>
      </c>
      <c r="C11" s="23">
        <v>0</v>
      </c>
    </row>
    <row r="12" spans="1:3" x14ac:dyDescent="0.25">
      <c r="A12" t="s">
        <v>75</v>
      </c>
      <c r="B12" t="s">
        <v>76</v>
      </c>
      <c r="C12" s="23">
        <v>0</v>
      </c>
    </row>
    <row r="13" spans="1:3" x14ac:dyDescent="0.25">
      <c r="A13" t="s">
        <v>75</v>
      </c>
      <c r="B13" t="s">
        <v>77</v>
      </c>
      <c r="C13" s="23">
        <v>0</v>
      </c>
    </row>
    <row r="14" spans="1:3" x14ac:dyDescent="0.25">
      <c r="A14" t="s">
        <v>75</v>
      </c>
      <c r="B14" t="s">
        <v>78</v>
      </c>
      <c r="C14" s="23">
        <v>0</v>
      </c>
    </row>
    <row r="15" spans="1:3" x14ac:dyDescent="0.25">
      <c r="A15" t="s">
        <v>75</v>
      </c>
      <c r="B15" t="s">
        <v>79</v>
      </c>
      <c r="C15" s="23">
        <v>0</v>
      </c>
    </row>
    <row r="16" spans="1:3" x14ac:dyDescent="0.25">
      <c r="A16" t="s">
        <v>75</v>
      </c>
      <c r="B16" t="s">
        <v>80</v>
      </c>
      <c r="C16" s="23">
        <v>0</v>
      </c>
    </row>
    <row r="17" spans="1:3" x14ac:dyDescent="0.25">
      <c r="A17" t="s">
        <v>75</v>
      </c>
      <c r="B17" t="s">
        <v>81</v>
      </c>
      <c r="C17" s="23">
        <v>0</v>
      </c>
    </row>
    <row r="18" spans="1:3" x14ac:dyDescent="0.25">
      <c r="A18" t="s">
        <v>62</v>
      </c>
      <c r="B18" t="s">
        <v>82</v>
      </c>
      <c r="C18" s="23">
        <v>0</v>
      </c>
    </row>
    <row r="19" spans="1:3" x14ac:dyDescent="0.25">
      <c r="A19" t="s">
        <v>69</v>
      </c>
      <c r="B19" t="s">
        <v>83</v>
      </c>
      <c r="C19" s="23"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HP</cp:lastModifiedBy>
  <dcterms:created xsi:type="dcterms:W3CDTF">2020-03-24T17:16:45Z</dcterms:created>
  <dcterms:modified xsi:type="dcterms:W3CDTF">2022-04-27T22:25:40Z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