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_10_2\Desktop\INFRAESTRUCTURA\REPORTE SINAS\cargue metas APSB\"/>
    </mc:Choice>
  </mc:AlternateContent>
  <xr:revisionPtr revIDLastSave="0" documentId="13_ncr:1_{2154A24D-C2E5-4A21-ADFC-4450A2E4470C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PlantillaTotalUsos!$A$2:$A$12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2" i="3"/>
  <c r="B11" i="5"/>
  <c r="B10" i="5"/>
  <c r="C12" i="3"/>
  <c r="C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<sst xmlns="http://schemas.openxmlformats.org/spreadsheetml/2006/main" count="196" uniqueCount="94">
  <si>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</si>
  <si>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</si>
  <si>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</si>
  <si>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</si>
  <si>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</si>
  <si>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</si>
  <si>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</si>
  <si>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</si>
  <si>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</si>
  <si>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</si>
  <si>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</si>
  <si>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</si>
  <si>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</si>
  <si>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</si>
  <si>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</si>
  <si>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</si>
  <si>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</si>
  <si>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</si>
  <si>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</si>
  <si>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</si>
  <si>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</si>
  <si>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</si>
  <si>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</si>
  <si>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</si>
  <si>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</si>
  <si>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</si>
  <si>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</si>
  <si>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</si>
  <si>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</si>
  <si>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</si>
  <si>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</si>
  <si>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</si>
  <si>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</si>
  <si>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</si>
  <si>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</si>
  <si>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</si>
  <si>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</si>
  <si>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</si>
  <si>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</si>
  <si>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</si>
  <si>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</si>
  <si>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</si>
  <si>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</si>
  <si>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</si>
  <si>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</si>
  <si>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</si>
  <si>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</si>
  <si>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</si>
  <si>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</si>
  <si>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</si>
  <si>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</si>
  <si>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</si>
  <si>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</si>
  <si>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</si>
  <si>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</si>
  <si>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</si>
  <si>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</si>
  <si>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</si>
  <si>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</si>
  <si>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</si>
  <si>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</si>
  <si>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</si>
  <si>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</si>
  <si>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</si>
  <si>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</si>
  <si>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</si>
  <si>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</si>
  <si>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</si>
  <si>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</si>
  <si>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</si>
  <si>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</si>
  <si>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</si>
  <si>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</si>
  <si>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</si>
  <si>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</si>
  <si>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</si>
  <si>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</si>
  <si>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</si>
  <si>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</si>
  <si>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</si>
  <si>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</si>
  <si>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</si>
  <si>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</si>
  <si>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</si>
  <si>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</si>
  <si>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</si>
  <si>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</si>
  <si>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</si>
  <si>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</si>
  <si>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2.105,56</t>
  </si>
  <si>
    <t>ptar rio frio</t>
  </si>
  <si>
    <t>71.281,79</t>
  </si>
  <si>
    <t>2.972,08</t>
  </si>
  <si>
    <t>1.960,15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</si>
</sst>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2" fontId="0" fillId="0" borderId="0" xfId="0" applyNumberFormat="1"/>
    <xf numFmtId="2" fontId="0" fillId="0" borderId="0" xfId="1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94C235F-373E-E21F-07A0-D0C0D04463E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N_10_2\Desktop\INFRAESTRUCTURA\REPORTE%20SINAS\cargue%20metas%20APSB\cargue%20metas%20APSB%202020%20..xlsx" TargetMode="External"/><Relationship Id="rId1" Type="http://schemas.openxmlformats.org/officeDocument/2006/relationships/externalLinkPath" Target="cargue%20metas%20APSB%202020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Usos"/>
      <sheetName val="Fuentes"/>
      <sheetName val="MetasEjecutadasAPSB"/>
      <sheetName val="MetasRecursosAPSB"/>
      <sheetName val="Catalogos"/>
    </sheetNames>
    <sheetDataSet>
      <sheetData sheetId="0">
        <row r="2">
          <cell r="B2">
            <v>1575024210</v>
          </cell>
        </row>
        <row r="3">
          <cell r="B3">
            <v>1358822712</v>
          </cell>
        </row>
        <row r="4">
          <cell r="B4">
            <v>168042227</v>
          </cell>
        </row>
        <row r="5">
          <cell r="B5">
            <v>496788755</v>
          </cell>
        </row>
        <row r="6">
          <cell r="B6">
            <v>718960473</v>
          </cell>
        </row>
        <row r="7">
          <cell r="B7">
            <v>56064158</v>
          </cell>
        </row>
        <row r="10">
          <cell r="B10">
            <v>2326460399</v>
          </cell>
        </row>
        <row r="12">
          <cell r="B12">
            <v>1192087900.03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B1" zoomScale="90" zoomScaleNormal="90" workbookViewId="0">
      <selection activeCell="G17" sqref="G17"/>
    </sheetView>
  </sheetViews>
  <sheetFormatPr baseColWidth="10" defaultColWidth="9.28515625" defaultRowHeight="15" x14ac:dyDescent="0.25"/>
  <cols>
    <col min="1" max="1" width="63.7109375" style="6" customWidth="1"/>
    <col min="2" max="2" width="20" customWidth="1"/>
    <col min="3" max="3" width="26.42578125" customWidth="1"/>
    <col min="4" max="4" width="20.28515625" customWidth="1"/>
    <col min="5" max="5" width="11.7109375" customWidth="1"/>
    <col min="6" max="6" width="48.5703125" customWidth="1"/>
    <col min="7" max="7" width="43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v>1575024210</v>
      </c>
      <c r="C2" s="12">
        <v>1887813761</v>
      </c>
      <c r="D2" s="12">
        <v>2152847871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2">
        <v>1358822712</v>
      </c>
      <c r="C3" s="12">
        <v>1608796149</v>
      </c>
      <c r="D3" s="12">
        <v>1393736989</v>
      </c>
      <c r="F3" t="s">
        <v>56</v>
      </c>
      <c r="G3" t="s">
        <v>56</v>
      </c>
      <c r="H3" t="s">
        <v>56</v>
      </c>
    </row>
    <row r="4" spans="1:8" x14ac:dyDescent="0.25">
      <c r="A4" t="s">
        <v>36</v>
      </c>
      <c r="B4" s="12">
        <v>168042227</v>
      </c>
      <c r="C4" s="12">
        <v>156204596</v>
      </c>
      <c r="D4" s="12">
        <v>411620097</v>
      </c>
      <c r="F4" t="s">
        <v>54</v>
      </c>
      <c r="G4" t="s">
        <v>54</v>
      </c>
      <c r="H4" t="s">
        <v>56</v>
      </c>
    </row>
    <row r="5" spans="1:8" x14ac:dyDescent="0.25">
      <c r="A5" t="s">
        <v>37</v>
      </c>
      <c r="B5" s="12">
        <v>496788755</v>
      </c>
      <c r="C5" s="12">
        <v>516726624</v>
      </c>
      <c r="D5" s="12">
        <v>101627726</v>
      </c>
      <c r="F5" t="s">
        <v>56</v>
      </c>
      <c r="G5" t="s">
        <v>56</v>
      </c>
      <c r="H5" t="s">
        <v>54</v>
      </c>
    </row>
    <row r="6" spans="1:8" x14ac:dyDescent="0.25">
      <c r="A6" t="s">
        <v>37</v>
      </c>
      <c r="B6" s="12">
        <v>718960473</v>
      </c>
      <c r="C6" s="12">
        <v>262306009</v>
      </c>
      <c r="D6" s="12">
        <v>1483044024.4000001</v>
      </c>
      <c r="F6" t="s">
        <v>56</v>
      </c>
      <c r="G6" t="s">
        <v>54</v>
      </c>
      <c r="H6" t="s">
        <v>56</v>
      </c>
    </row>
    <row r="7" spans="1:8" x14ac:dyDescent="0.25">
      <c r="A7" t="s">
        <v>38</v>
      </c>
      <c r="B7" s="12">
        <v>56064158</v>
      </c>
      <c r="C7" s="12">
        <v>684272924</v>
      </c>
      <c r="D7" s="12">
        <v>90507361.239999995</v>
      </c>
      <c r="F7" t="s">
        <v>54</v>
      </c>
      <c r="G7" t="s">
        <v>56</v>
      </c>
      <c r="H7" t="s">
        <v>54</v>
      </c>
    </row>
    <row r="8" spans="1:8" x14ac:dyDescent="0.25">
      <c r="A8" t="s">
        <v>38</v>
      </c>
      <c r="B8" s="12">
        <v>0</v>
      </c>
      <c r="C8" s="12">
        <v>492228210</v>
      </c>
      <c r="D8" s="12">
        <v>0</v>
      </c>
      <c r="G8" t="s">
        <v>54</v>
      </c>
    </row>
    <row r="9" spans="1:8" x14ac:dyDescent="0.25">
      <c r="A9" t="s">
        <v>39</v>
      </c>
      <c r="B9" s="12">
        <v>0</v>
      </c>
      <c r="C9" s="12">
        <v>0</v>
      </c>
      <c r="D9" s="12">
        <v>0</v>
      </c>
    </row>
    <row r="10" spans="1:8" x14ac:dyDescent="0.25">
      <c r="A10" t="s">
        <v>40</v>
      </c>
      <c r="B10" s="12">
        <f>1599730790.4+202807908+523921700.6</f>
        <v>2326460399</v>
      </c>
      <c r="C10" s="12">
        <v>0</v>
      </c>
      <c r="D10" s="12">
        <v>774355791.66999996</v>
      </c>
      <c r="F10" t="s">
        <v>56</v>
      </c>
      <c r="H10" t="s">
        <v>56</v>
      </c>
    </row>
    <row r="11" spans="1:8" x14ac:dyDescent="0.25">
      <c r="A11" t="s">
        <v>41</v>
      </c>
      <c r="B11" s="12">
        <f>427000000</f>
        <v>427000000</v>
      </c>
      <c r="C11" s="12">
        <v>0</v>
      </c>
      <c r="D11" s="12">
        <v>12761227939.610001</v>
      </c>
      <c r="F11" t="s">
        <v>57</v>
      </c>
      <c r="H11" t="s">
        <v>47</v>
      </c>
    </row>
    <row r="12" spans="1:8" x14ac:dyDescent="0.25">
      <c r="A12" t="s">
        <v>42</v>
      </c>
      <c r="B12" s="12">
        <v>1192087900.03</v>
      </c>
      <c r="C12" s="12">
        <v>0</v>
      </c>
      <c r="D12" s="12">
        <v>912925812.25</v>
      </c>
      <c r="F12" t="s">
        <v>54</v>
      </c>
      <c r="H12" t="s">
        <v>54</v>
      </c>
    </row>
    <row r="13" spans="1:8" x14ac:dyDescent="0.25">
      <c r="A13" t="s">
        <v>43</v>
      </c>
      <c r="B13" s="12">
        <v>0</v>
      </c>
      <c r="C13" s="12">
        <v>0</v>
      </c>
      <c r="D13" s="12">
        <v>0</v>
      </c>
    </row>
    <row r="14" spans="1:8" x14ac:dyDescent="0.25">
      <c r="B14" s="12">
        <v>0</v>
      </c>
      <c r="D14" s="12">
        <v>0</v>
      </c>
    </row>
    <row r="15" spans="1:8" x14ac:dyDescent="0.25">
      <c r="D15" s="12"/>
    </row>
    <row r="16" spans="1:8" x14ac:dyDescent="0.25">
      <c r="C16" s="12"/>
    </row>
    <row r="17" spans="2:3" x14ac:dyDescent="0.25">
      <c r="B17" s="12"/>
      <c r="C17" s="12"/>
    </row>
    <row r="18" spans="2:3" x14ac:dyDescent="0.25">
      <c r="B18" s="12"/>
    </row>
    <row r="41" spans="1:1" x14ac:dyDescent="0.25">
      <c r="A41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G2:G13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F9" sqref="F9"/>
    </sheetView>
  </sheetViews>
  <sheetFormatPr baseColWidth="10" defaultColWidth="9.28515625" defaultRowHeight="15" x14ac:dyDescent="0.25"/>
  <cols>
    <col min="1" max="1" width="112" style="6" customWidth="1"/>
    <col min="2" max="2" width="18" customWidth="1"/>
    <col min="3" max="3" width="16.5703125" customWidth="1"/>
    <col min="4" max="4" width="17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0</v>
      </c>
      <c r="C2" s="16">
        <v>0</v>
      </c>
      <c r="D2" s="16"/>
    </row>
    <row r="3" spans="1:5" x14ac:dyDescent="0.25">
      <c r="A3" t="s">
        <v>45</v>
      </c>
      <c r="B3" s="16">
        <v>0</v>
      </c>
      <c r="C3" s="16">
        <v>0</v>
      </c>
      <c r="D3" s="16"/>
    </row>
    <row r="4" spans="1:5" x14ac:dyDescent="0.25">
      <c r="A4" t="s">
        <v>46</v>
      </c>
      <c r="B4" s="16">
        <v>0</v>
      </c>
      <c r="C4" s="16">
        <v>0</v>
      </c>
      <c r="D4" s="16"/>
    </row>
    <row r="5" spans="1:5" x14ac:dyDescent="0.25">
      <c r="A5" t="s">
        <v>47</v>
      </c>
      <c r="B5" s="16">
        <v>0</v>
      </c>
      <c r="C5" s="16">
        <v>0</v>
      </c>
      <c r="D5" s="16">
        <v>12761227939.610001</v>
      </c>
    </row>
    <row r="6" spans="1:5" x14ac:dyDescent="0.25">
      <c r="A6" t="s">
        <v>48</v>
      </c>
      <c r="B6" s="16">
        <v>0</v>
      </c>
      <c r="C6" s="16">
        <v>0</v>
      </c>
      <c r="D6" s="16"/>
    </row>
    <row r="7" spans="1:5" x14ac:dyDescent="0.25">
      <c r="A7" t="s">
        <v>49</v>
      </c>
      <c r="B7" s="16">
        <v>0</v>
      </c>
      <c r="C7" s="16">
        <v>0</v>
      </c>
      <c r="D7" s="16"/>
    </row>
    <row r="8" spans="1:5" x14ac:dyDescent="0.25">
      <c r="A8" t="s">
        <v>50</v>
      </c>
      <c r="B8" s="16">
        <v>0</v>
      </c>
      <c r="C8" s="16">
        <v>0</v>
      </c>
      <c r="D8" s="16"/>
    </row>
    <row r="9" spans="1:5" x14ac:dyDescent="0.25">
      <c r="A9" t="s">
        <v>51</v>
      </c>
      <c r="B9" s="16">
        <v>0</v>
      </c>
      <c r="C9" s="16">
        <v>0</v>
      </c>
      <c r="D9" s="16"/>
    </row>
    <row r="10" spans="1:5" x14ac:dyDescent="0.25">
      <c r="A10" t="s">
        <v>52</v>
      </c>
      <c r="B10" s="16">
        <v>0</v>
      </c>
      <c r="C10" s="16">
        <v>0</v>
      </c>
      <c r="D10" s="16"/>
    </row>
    <row r="11" spans="1:5" x14ac:dyDescent="0.25">
      <c r="A11" t="s">
        <v>53</v>
      </c>
      <c r="B11" s="16">
        <v>0</v>
      </c>
      <c r="C11" s="16">
        <v>0</v>
      </c>
      <c r="D11" s="16">
        <v>1105060899.49</v>
      </c>
    </row>
    <row r="12" spans="1:5" x14ac:dyDescent="0.25">
      <c r="A12" t="s">
        <v>54</v>
      </c>
      <c r="B12" s="16">
        <f>+[2]TotalUsos!B4+[2]TotalUsos!B7+[2]TotalUsos!B12</f>
        <v>1416194285.03</v>
      </c>
      <c r="C12" s="16">
        <f>+PlantillaTotalUsos!C4+PlantillaTotalUsos!C6+PlantillaTotalUsos!C8</f>
        <v>910738815</v>
      </c>
      <c r="D12" s="17"/>
    </row>
    <row r="13" spans="1:5" x14ac:dyDescent="0.25">
      <c r="A13" t="s">
        <v>55</v>
      </c>
      <c r="B13" s="16">
        <v>0</v>
      </c>
      <c r="C13" s="16">
        <v>0</v>
      </c>
      <c r="D13" s="16">
        <v>6215604773.0699997</v>
      </c>
    </row>
    <row r="14" spans="1:5" x14ac:dyDescent="0.25">
      <c r="A14" t="s">
        <v>56</v>
      </c>
      <c r="B14" s="16">
        <f>+[2]TotalUsos!B2+[2]TotalUsos!B3+[2]TotalUsos!B5+[2]TotalUsos!B6+[2]TotalUsos!B10</f>
        <v>6476056549</v>
      </c>
      <c r="C14" s="16">
        <f>+PlantillaTotalUsos!C2+PlantillaTotalUsos!C3+PlantillaTotalUsos!C5+PlantillaTotalUsos!C7</f>
        <v>4697609458</v>
      </c>
      <c r="D14" s="17"/>
    </row>
    <row r="15" spans="1:5" x14ac:dyDescent="0.25">
      <c r="A15" t="s">
        <v>57</v>
      </c>
      <c r="B15" s="16">
        <v>427000000</v>
      </c>
      <c r="C15" s="16">
        <v>0</v>
      </c>
      <c r="D15" s="17"/>
    </row>
    <row r="16" spans="1:5" x14ac:dyDescent="0.25">
      <c r="A16" t="s">
        <v>58</v>
      </c>
      <c r="B16" s="16">
        <v>0</v>
      </c>
      <c r="C16" s="16">
        <v>0</v>
      </c>
      <c r="D16" s="16"/>
    </row>
    <row r="17" spans="1:4" x14ac:dyDescent="0.25">
      <c r="A17" t="s">
        <v>59</v>
      </c>
      <c r="B17" s="16">
        <v>0</v>
      </c>
      <c r="C17" s="16">
        <v>0</v>
      </c>
      <c r="D17" s="16"/>
    </row>
    <row r="18" spans="1:4" x14ac:dyDescent="0.25">
      <c r="A18" t="s">
        <v>60</v>
      </c>
      <c r="B18" s="16">
        <v>0</v>
      </c>
      <c r="C18" s="16">
        <v>0</v>
      </c>
      <c r="D18" s="16"/>
    </row>
    <row r="19" spans="1:4" x14ac:dyDescent="0.25">
      <c r="A19" t="s">
        <v>61</v>
      </c>
      <c r="B19" s="16">
        <v>0</v>
      </c>
      <c r="C19" s="16">
        <v>0</v>
      </c>
      <c r="D1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G1" zoomScale="90" zoomScaleNormal="90" workbookViewId="0">
      <selection activeCell="M10" sqref="M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>
        <v>82</v>
      </c>
      <c r="C2" s="15">
        <v>40</v>
      </c>
      <c r="D2" s="15">
        <v>0</v>
      </c>
      <c r="E2" s="15">
        <v>0</v>
      </c>
      <c r="F2" s="15">
        <v>0</v>
      </c>
      <c r="G2" s="15">
        <v>80</v>
      </c>
      <c r="H2" s="15">
        <v>30</v>
      </c>
      <c r="I2" s="15">
        <v>98</v>
      </c>
      <c r="J2" s="15">
        <v>88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</row>
    <row r="3" spans="1:19" x14ac:dyDescent="0.25">
      <c r="A3" t="s">
        <v>85</v>
      </c>
      <c r="B3">
        <v>98</v>
      </c>
      <c r="C3">
        <v>60</v>
      </c>
      <c r="D3">
        <v>0</v>
      </c>
      <c r="E3">
        <v>0</v>
      </c>
      <c r="F3">
        <v>24</v>
      </c>
      <c r="G3">
        <v>98</v>
      </c>
      <c r="H3">
        <v>22</v>
      </c>
      <c r="I3" t="s">
        <v>90</v>
      </c>
      <c r="J3">
        <v>81</v>
      </c>
      <c r="K3" s="13">
        <v>0.2</v>
      </c>
      <c r="L3" s="19">
        <v>74103</v>
      </c>
      <c r="M3" s="18" t="s">
        <v>93</v>
      </c>
      <c r="N3">
        <v>0</v>
      </c>
      <c r="O3">
        <v>0</v>
      </c>
      <c r="P3">
        <v>0.25</v>
      </c>
      <c r="Q3">
        <v>0</v>
      </c>
      <c r="R3">
        <v>0</v>
      </c>
      <c r="S3">
        <v>0.25</v>
      </c>
    </row>
    <row r="4" spans="1:19" x14ac:dyDescent="0.25">
      <c r="A4" t="s">
        <v>86</v>
      </c>
      <c r="B4">
        <v>78</v>
      </c>
      <c r="C4">
        <v>25</v>
      </c>
      <c r="D4">
        <v>0</v>
      </c>
      <c r="E4">
        <v>0</v>
      </c>
      <c r="F4">
        <v>24</v>
      </c>
      <c r="G4">
        <v>78</v>
      </c>
      <c r="H4">
        <v>15</v>
      </c>
      <c r="I4" t="s">
        <v>90</v>
      </c>
      <c r="J4">
        <v>73</v>
      </c>
      <c r="K4" s="13">
        <v>0.2</v>
      </c>
      <c r="L4" s="19">
        <v>72663</v>
      </c>
      <c r="M4" s="14" t="s">
        <v>89</v>
      </c>
      <c r="N4">
        <v>0</v>
      </c>
      <c r="O4">
        <v>0</v>
      </c>
      <c r="P4">
        <v>0.25</v>
      </c>
      <c r="Q4">
        <v>0</v>
      </c>
      <c r="R4">
        <v>0</v>
      </c>
      <c r="S4">
        <v>0.25</v>
      </c>
    </row>
    <row r="5" spans="1:19" x14ac:dyDescent="0.25">
      <c r="A5" t="s">
        <v>87</v>
      </c>
      <c r="B5">
        <v>77</v>
      </c>
      <c r="C5">
        <v>21</v>
      </c>
      <c r="D5">
        <v>0</v>
      </c>
      <c r="E5">
        <v>0</v>
      </c>
      <c r="F5">
        <v>24</v>
      </c>
      <c r="G5">
        <v>77</v>
      </c>
      <c r="H5">
        <v>14</v>
      </c>
      <c r="I5" t="s">
        <v>90</v>
      </c>
      <c r="J5" s="13">
        <v>1</v>
      </c>
      <c r="K5" s="13">
        <v>0.2</v>
      </c>
      <c r="L5" s="18" t="s">
        <v>91</v>
      </c>
      <c r="M5" t="s">
        <v>92</v>
      </c>
      <c r="N5">
        <v>0</v>
      </c>
      <c r="O5">
        <v>0</v>
      </c>
      <c r="P5">
        <v>0.25</v>
      </c>
      <c r="Q5">
        <v>0</v>
      </c>
      <c r="R5">
        <v>0.25</v>
      </c>
      <c r="S5">
        <v>0.25</v>
      </c>
    </row>
    <row r="6" spans="1:19" x14ac:dyDescent="0.25">
      <c r="A6" t="s">
        <v>88</v>
      </c>
    </row>
  </sheetData>
  <phoneticPr fontId="5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4" sqref="C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  <c r="C8" s="11"/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SIN_10</cp:lastModifiedBy>
  <dcterms:created xsi:type="dcterms:W3CDTF">2020-03-24T17:16:45Z</dcterms:created>
  <dcterms:modified xsi:type="dcterms:W3CDTF">2023-04-27T19:11:46Z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